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AE79FFD5-9C5E-4A86-8733-4F0BE05484C9}" xr6:coauthVersionLast="47" xr6:coauthVersionMax="47" xr10:uidLastSave="{00000000-0000-0000-0000-000000000000}"/>
  <bookViews>
    <workbookView xWindow="-120" yWindow="-120" windowWidth="24240" windowHeight="13140" firstSheet="1" activeTab="4" xr2:uid="{00000000-000D-0000-FFFF-FFFF00000000}"/>
  </bookViews>
  <sheets>
    <sheet name="Data Entry for CO III" sheetId="4" r:id="rId1"/>
    <sheet name="CO Attainment Analysis" sheetId="1" r:id="rId2"/>
    <sheet name="Data Entry for PO &amp; PSO" sheetId="6" r:id="rId3"/>
    <sheet name="PO &amp; PSO Attainment Analysis" sheetId="5" r:id="rId4"/>
    <sheet name="CO, PO &amp; PSO Final Attainment " sheetId="2" r:id="rId5"/>
  </sheets>
  <calcPr calcId="191029"/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I8" i="5" l="1"/>
  <c r="J9" i="5"/>
  <c r="W9" i="5" l="1"/>
  <c r="V9" i="5"/>
  <c r="U9" i="5"/>
  <c r="T9" i="5"/>
  <c r="S9" i="5"/>
  <c r="R9" i="5"/>
  <c r="Q9" i="5"/>
  <c r="P9" i="5"/>
  <c r="O9" i="5"/>
  <c r="N9" i="5"/>
  <c r="M9" i="5"/>
  <c r="L9" i="5"/>
  <c r="K9" i="5"/>
  <c r="I9" i="5"/>
  <c r="H9" i="5"/>
  <c r="G9" i="5"/>
  <c r="F9" i="5"/>
  <c r="E9" i="5"/>
  <c r="D9" i="5"/>
  <c r="E6" i="1" l="1"/>
  <c r="L8" i="4"/>
  <c r="K8" i="4"/>
  <c r="J8" i="4"/>
  <c r="I8" i="4"/>
  <c r="H8" i="4"/>
  <c r="G8" i="4"/>
  <c r="E9" i="1" l="1"/>
  <c r="E8" i="4"/>
  <c r="F9" i="1" l="1"/>
  <c r="G9" i="1"/>
  <c r="H9" i="1"/>
  <c r="I9" i="1"/>
  <c r="J9" i="1"/>
  <c r="K9" i="1"/>
  <c r="L9" i="1"/>
  <c r="E8" i="5"/>
  <c r="E10" i="5" s="1"/>
  <c r="F8" i="5"/>
  <c r="G8" i="5"/>
  <c r="G10" i="5" s="1"/>
  <c r="H8" i="5"/>
  <c r="J8" i="5"/>
  <c r="J10" i="5" s="1"/>
  <c r="K8" i="5"/>
  <c r="K10" i="5" s="1"/>
  <c r="L8" i="5"/>
  <c r="M8" i="5"/>
  <c r="M10" i="5" s="1"/>
  <c r="N8" i="5"/>
  <c r="O8" i="5"/>
  <c r="O10" i="5" s="1"/>
  <c r="P8" i="5"/>
  <c r="Q8" i="5"/>
  <c r="Q10" i="5" s="1"/>
  <c r="R8" i="5"/>
  <c r="S8" i="5"/>
  <c r="T8" i="5"/>
  <c r="U8" i="5"/>
  <c r="U10" i="5" s="1"/>
  <c r="V8" i="5"/>
  <c r="W8" i="5"/>
  <c r="D8" i="5"/>
  <c r="D10" i="5" s="1"/>
  <c r="E5" i="5"/>
  <c r="F5" i="5"/>
  <c r="F6" i="5" s="1"/>
  <c r="G5" i="5"/>
  <c r="G6" i="5" s="1"/>
  <c r="H5" i="5"/>
  <c r="H6" i="5" s="1"/>
  <c r="I5" i="5"/>
  <c r="J5" i="5"/>
  <c r="J6" i="5" s="1"/>
  <c r="K5" i="5"/>
  <c r="K6" i="5" s="1"/>
  <c r="L5" i="5"/>
  <c r="L6" i="5" s="1"/>
  <c r="M5" i="5"/>
  <c r="N5" i="5"/>
  <c r="N6" i="5" s="1"/>
  <c r="O5" i="5"/>
  <c r="O6" i="5" s="1"/>
  <c r="P5" i="5"/>
  <c r="P6" i="5" s="1"/>
  <c r="Q5" i="5"/>
  <c r="R5" i="5"/>
  <c r="R6" i="5" s="1"/>
  <c r="S5" i="5"/>
  <c r="S6" i="5" s="1"/>
  <c r="T5" i="5"/>
  <c r="T6" i="5" s="1"/>
  <c r="U5" i="5"/>
  <c r="V5" i="5"/>
  <c r="V6" i="5" s="1"/>
  <c r="W5" i="5"/>
  <c r="W6" i="5" s="1"/>
  <c r="D6" i="6"/>
  <c r="D5" i="5"/>
  <c r="D6" i="5" s="1"/>
  <c r="I10" i="5"/>
  <c r="F7" i="1"/>
  <c r="G7" i="1"/>
  <c r="H6" i="1"/>
  <c r="H7" i="1" s="1"/>
  <c r="I6" i="1"/>
  <c r="I7" i="1" s="1"/>
  <c r="J6" i="1"/>
  <c r="K6" i="1"/>
  <c r="K7" i="1" s="1"/>
  <c r="L6" i="1"/>
  <c r="L7" i="1" s="1"/>
  <c r="E7" i="1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U6" i="5"/>
  <c r="Q6" i="5"/>
  <c r="M6" i="5"/>
  <c r="I6" i="5"/>
  <c r="E6" i="5"/>
  <c r="J7" i="1"/>
  <c r="F8" i="4"/>
  <c r="N10" i="5" l="1"/>
  <c r="V10" i="5"/>
  <c r="R10" i="5"/>
  <c r="W10" i="5"/>
  <c r="S10" i="5"/>
  <c r="J11" i="1"/>
  <c r="K11" i="1"/>
  <c r="G19" i="1" s="1"/>
  <c r="I11" i="1"/>
  <c r="G18" i="1" s="1"/>
  <c r="L11" i="1"/>
  <c r="H11" i="1"/>
  <c r="I17" i="1" s="1"/>
  <c r="F10" i="5"/>
  <c r="F11" i="1"/>
  <c r="P10" i="5"/>
  <c r="L10" i="5"/>
  <c r="I11" i="5" s="1"/>
  <c r="H10" i="5"/>
  <c r="T10" i="5"/>
  <c r="E11" i="1"/>
  <c r="E12" i="1" s="1"/>
  <c r="G11" i="1"/>
  <c r="G12" i="1" s="1"/>
  <c r="F12" i="1" l="1"/>
  <c r="I16" i="1"/>
  <c r="D4" i="2" s="1"/>
  <c r="L12" i="1"/>
  <c r="I19" i="1"/>
  <c r="J19" i="1" s="1"/>
  <c r="J12" i="1"/>
  <c r="I18" i="1"/>
  <c r="D6" i="2" s="1"/>
  <c r="N11" i="5"/>
  <c r="N12" i="5" s="1"/>
  <c r="I12" i="5"/>
  <c r="I18" i="5"/>
  <c r="D11" i="5"/>
  <c r="S11" i="5"/>
  <c r="I20" i="5" s="1"/>
  <c r="H12" i="1"/>
  <c r="I12" i="1"/>
  <c r="K12" i="1"/>
  <c r="G16" i="1"/>
  <c r="H18" i="5"/>
  <c r="F5" i="2" s="1"/>
  <c r="G17" i="1"/>
  <c r="H19" i="1"/>
  <c r="C7" i="2"/>
  <c r="C6" i="2"/>
  <c r="H18" i="1"/>
  <c r="D5" i="2"/>
  <c r="J17" i="1"/>
  <c r="J16" i="1" l="1"/>
  <c r="H17" i="1"/>
  <c r="C5" i="2"/>
  <c r="C4" i="2"/>
  <c r="H16" i="1"/>
  <c r="H20" i="5"/>
  <c r="F7" i="2" s="1"/>
  <c r="H19" i="5"/>
  <c r="F6" i="2" s="1"/>
  <c r="I19" i="5"/>
  <c r="D12" i="5"/>
  <c r="H17" i="5"/>
  <c r="F4" i="2" s="1"/>
  <c r="I17" i="5"/>
  <c r="S12" i="5"/>
  <c r="D7" i="2"/>
  <c r="D8" i="2" s="1"/>
  <c r="J18" i="1"/>
  <c r="F8" i="2" l="1"/>
  <c r="E13" i="2" s="1"/>
  <c r="C8" i="2"/>
  <c r="C10" i="2" s="1"/>
  <c r="D10" i="2"/>
  <c r="C11" i="2" l="1"/>
  <c r="C13" i="2" s="1"/>
  <c r="C14" i="2" s="1"/>
  <c r="K5" i="2" s="1"/>
</calcChain>
</file>

<file path=xl/sharedStrings.xml><?xml version="1.0" encoding="utf-8"?>
<sst xmlns="http://schemas.openxmlformats.org/spreadsheetml/2006/main" count="194" uniqueCount="77">
  <si>
    <t xml:space="preserve">Name of the Student </t>
  </si>
  <si>
    <t>Sr.
No</t>
  </si>
  <si>
    <t>CO</t>
  </si>
  <si>
    <t xml:space="preserve">Marks </t>
  </si>
  <si>
    <t xml:space="preserve">50% Marks </t>
  </si>
  <si>
    <t>CO1</t>
  </si>
  <si>
    <t>CO2</t>
  </si>
  <si>
    <t>CO Level</t>
  </si>
  <si>
    <t xml:space="preserve">Attempted </t>
  </si>
  <si>
    <t>Overall Attainment %</t>
  </si>
  <si>
    <t>CO3</t>
  </si>
  <si>
    <t>CO4</t>
  </si>
  <si>
    <t>Level</t>
  </si>
  <si>
    <t xml:space="preserve">Internal </t>
  </si>
  <si>
    <t xml:space="preserve">External </t>
  </si>
  <si>
    <t xml:space="preserve">Attainment </t>
  </si>
  <si>
    <t xml:space="preserve">Direct Total Attainment </t>
  </si>
  <si>
    <t xml:space="preserve">Final Direct Attainment </t>
  </si>
  <si>
    <t xml:space="preserve">Weightage </t>
  </si>
  <si>
    <t xml:space="preserve">Indirect Total Attainment </t>
  </si>
  <si>
    <t>Low</t>
  </si>
  <si>
    <t>Medium</t>
  </si>
  <si>
    <t xml:space="preserve">High </t>
  </si>
  <si>
    <t xml:space="preserve">Level of Attainment </t>
  </si>
  <si>
    <t>Base Value (level)</t>
  </si>
  <si>
    <t>Name of the Exam : Internal &amp; External Exam - 2020-21</t>
  </si>
  <si>
    <t xml:space="preserve">Level </t>
  </si>
  <si>
    <t>&gt;=50</t>
  </si>
  <si>
    <t>Q.1</t>
  </si>
  <si>
    <t>Q.2</t>
  </si>
  <si>
    <t>Q.3</t>
  </si>
  <si>
    <t>Q.4</t>
  </si>
  <si>
    <t>Q.5</t>
  </si>
  <si>
    <t>Target Attainment (%)</t>
  </si>
  <si>
    <t xml:space="preserve">Levels </t>
  </si>
  <si>
    <t xml:space="preserve">CO </t>
  </si>
  <si>
    <t xml:space="preserve">PO/ PSO Attainment Value </t>
  </si>
  <si>
    <t>Max Marks :</t>
  </si>
  <si>
    <t>&gt;=50%</t>
  </si>
  <si>
    <t xml:space="preserve">AVG of Target Attainment </t>
  </si>
  <si>
    <t>Attainment  of CO, PO &amp; PSO</t>
  </si>
  <si>
    <t>Name of the Exam : Internal &amp; External Exam - 2021-22</t>
  </si>
  <si>
    <r>
      <rPr>
        <b/>
        <sz val="20"/>
        <color theme="1"/>
        <rFont val="Book Antiqua"/>
        <family val="1"/>
      </rPr>
      <t>Arts, Commerce and Science College, Nandgaon</t>
    </r>
    <r>
      <rPr>
        <sz val="20"/>
        <color theme="1"/>
        <rFont val="Book Antiqua"/>
        <family val="1"/>
      </rPr>
      <t xml:space="preserve">
Department of Political Science
Data Entry Sheet - 2021-22</t>
    </r>
  </si>
  <si>
    <t xml:space="preserve">Politics Spl. Paper -3  
</t>
  </si>
  <si>
    <t xml:space="preserve">Politics Spl. Paper -4 
</t>
  </si>
  <si>
    <t xml:space="preserve">Politics Gen. Paper -3 
</t>
  </si>
  <si>
    <t xml:space="preserve">Politics SEC 
</t>
  </si>
  <si>
    <t>Internal 
(30)</t>
  </si>
  <si>
    <t xml:space="preserve">External (70) </t>
  </si>
  <si>
    <t>Internal 
(25)</t>
  </si>
  <si>
    <t xml:space="preserve">External (25) </t>
  </si>
  <si>
    <t>Aher Vishal Rajendra</t>
  </si>
  <si>
    <t>Ahire Pratik Hiraman</t>
  </si>
  <si>
    <t>Chavan Dipak Kailas</t>
  </si>
  <si>
    <t>Chavhan Vishal Ramdas</t>
  </si>
  <si>
    <t>Cholake Krishna Anil</t>
  </si>
  <si>
    <t>Cholake Tushar Vilas</t>
  </si>
  <si>
    <t>Deore Vaibhav Ratan</t>
  </si>
  <si>
    <t>Dongare Samadhan Dattatray</t>
  </si>
  <si>
    <t>Gaikwad Rahul Ashok</t>
  </si>
  <si>
    <t>Ghotekar Narmada Popat</t>
  </si>
  <si>
    <t>Gite Amol Bapu</t>
  </si>
  <si>
    <t>Jagdhane Swati Rajaram</t>
  </si>
  <si>
    <t>Pawar Pawan Kisan</t>
  </si>
  <si>
    <t>Rathod Sima Bhavlal</t>
  </si>
  <si>
    <t>Salunke Pratiksha Pandharinath</t>
  </si>
  <si>
    <t>Sarode Pratiksha Ashok</t>
  </si>
  <si>
    <t>Shaha Simran Jabbar</t>
  </si>
  <si>
    <t>Sarode Tejasvi Ambadas</t>
  </si>
  <si>
    <t>Shinde Rushikesh Vishnu</t>
  </si>
  <si>
    <t>Chavan Rahul Shubhash</t>
  </si>
  <si>
    <t>Programme: BA</t>
  </si>
  <si>
    <r>
      <rPr>
        <b/>
        <sz val="20"/>
        <color theme="1"/>
        <rFont val="Book Antiqua"/>
        <family val="1"/>
      </rPr>
      <t>Arts,Commerce and Science College, Nandgaon</t>
    </r>
    <r>
      <rPr>
        <sz val="20"/>
        <color theme="1"/>
        <rFont val="Book Antiqua"/>
        <family val="1"/>
      </rPr>
      <t xml:space="preserve">
Department of Political Science
Course Attainment Sheet - 2021-22</t>
    </r>
  </si>
  <si>
    <r>
      <rPr>
        <sz val="20"/>
        <color theme="1"/>
        <rFont val="Book Antiqua"/>
        <family val="1"/>
      </rPr>
      <t xml:space="preserve">Arts, Commerce and Science College, Nandgaon </t>
    </r>
    <r>
      <rPr>
        <b/>
        <sz val="20"/>
        <color theme="1"/>
        <rFont val="Book Antiqua"/>
        <family val="1"/>
      </rPr>
      <t xml:space="preserve">
Department of Political Science
Programme Exit Survey - 2021-22</t>
    </r>
  </si>
  <si>
    <r>
      <rPr>
        <sz val="20"/>
        <color theme="1"/>
        <rFont val="Book Antiqua"/>
        <family val="1"/>
      </rPr>
      <t>Arts, Commerce and Science College, Nandgoan</t>
    </r>
    <r>
      <rPr>
        <b/>
        <sz val="20"/>
        <color theme="1"/>
        <rFont val="Book Antiqua"/>
        <family val="1"/>
      </rPr>
      <t xml:space="preserve">
Department of Political Science
Programme Exit Survey - 2021-22</t>
    </r>
  </si>
  <si>
    <t>Programme: BA (Politics)(Semester VI)</t>
  </si>
  <si>
    <t>BA Politics Sem.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</si>
</sst>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2"/>
      <name val="Calibri"/>
      <family val="2"/>
      <scheme val="minor"/>
    </font>
    <font>
      <sz val="20"/>
      <color theme="1"/>
      <name val="Book Antiqua"/>
      <family val="1"/>
    </font>
    <font>
      <b/>
      <sz val="20"/>
      <color theme="1"/>
      <name val="Book Antiqua"/>
      <family val="1"/>
    </font>
    <font>
      <b/>
      <sz val="14"/>
      <color theme="0"/>
      <name val="Book Antiqua"/>
      <family val="1"/>
    </font>
    <font>
      <b/>
      <sz val="11"/>
      <color rgb="FF3F3F3F"/>
      <name val="Calibri"/>
      <family val="2"/>
      <scheme val="minor"/>
    </font>
    <font>
      <b/>
      <sz val="10"/>
      <color theme="1"/>
      <name val="Book Antiqua"/>
      <family val="1"/>
    </font>
    <font>
      <b/>
      <sz val="11"/>
      <name val="Book Antiqua"/>
      <family val="1"/>
    </font>
    <font>
      <b/>
      <sz val="12"/>
      <color theme="0"/>
      <name val="Book Antiqua"/>
      <family val="1"/>
    </font>
    <font>
      <b/>
      <sz val="20"/>
      <color rgb="FFFF0000"/>
      <name val="Book Antiqua"/>
      <family val="1"/>
    </font>
    <font>
      <sz val="11"/>
      <color rgb="FF000000"/>
      <name val="Calibri"/>
      <family val="2"/>
      <scheme val="minor"/>
    </font>
    <font>
      <b/>
      <sz val="18"/>
      <name val="Book Antiqua"/>
      <family val="1"/>
    </font>
    <font>
      <sz val="12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9" applyNumberFormat="0" applyFont="0" applyAlignment="0" applyProtection="0"/>
    <xf numFmtId="0" fontId="18" fillId="5" borderId="10" applyNumberForma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</cellStyleXfs>
  <cellXfs count="157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2" xfId="0" applyFont="1" applyBorder="1"/>
    <xf numFmtId="0" fontId="1" fillId="7" borderId="2" xfId="6" applyBorder="1"/>
    <xf numFmtId="0" fontId="11" fillId="6" borderId="2" xfId="5" applyFont="1" applyBorder="1"/>
    <xf numFmtId="0" fontId="12" fillId="5" borderId="2" xfId="4" applyFont="1" applyBorder="1" applyAlignment="1">
      <alignment horizontal="center" vertical="center"/>
    </xf>
    <xf numFmtId="0" fontId="11" fillId="2" borderId="2" xfId="1" applyFont="1" applyBorder="1" applyAlignment="1">
      <alignment horizontal="center" vertical="center"/>
    </xf>
    <xf numFmtId="2" fontId="12" fillId="3" borderId="2" xfId="2" applyNumberFormat="1" applyFont="1" applyBorder="1" applyAlignment="1">
      <alignment horizontal="center" vertical="center"/>
    </xf>
    <xf numFmtId="2" fontId="12" fillId="4" borderId="2" xfId="3" applyNumberFormat="1" applyFont="1" applyBorder="1" applyAlignment="1">
      <alignment horizontal="center" vertical="center"/>
    </xf>
    <xf numFmtId="0" fontId="12" fillId="4" borderId="2" xfId="3" applyFont="1" applyBorder="1" applyAlignment="1">
      <alignment horizontal="center" vertical="center"/>
    </xf>
    <xf numFmtId="2" fontId="12" fillId="2" borderId="2" xfId="1" applyNumberFormat="1" applyFont="1" applyBorder="1" applyAlignment="1">
      <alignment horizontal="center" vertical="center"/>
    </xf>
    <xf numFmtId="2" fontId="12" fillId="9" borderId="2" xfId="8" applyNumberFormat="1" applyFont="1" applyBorder="1" applyAlignment="1">
      <alignment horizontal="center" vertical="center"/>
    </xf>
    <xf numFmtId="0" fontId="11" fillId="3" borderId="2" xfId="2" applyFont="1" applyBorder="1" applyAlignment="1">
      <alignment horizontal="center" vertical="center"/>
    </xf>
    <xf numFmtId="0" fontId="7" fillId="0" borderId="2" xfId="0" applyFont="1" applyBorder="1"/>
    <xf numFmtId="9" fontId="12" fillId="4" borderId="2" xfId="3" applyNumberFormat="1" applyFont="1" applyBorder="1" applyAlignment="1">
      <alignment horizontal="center" vertical="center"/>
    </xf>
    <xf numFmtId="0" fontId="10" fillId="0" borderId="0" xfId="0" applyFont="1"/>
    <xf numFmtId="0" fontId="7" fillId="9" borderId="2" xfId="8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/>
    </xf>
    <xf numFmtId="0" fontId="12" fillId="5" borderId="2" xfId="4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12" fillId="10" borderId="2" xfId="9" applyFont="1" applyBorder="1" applyAlignment="1">
      <alignment horizontal="center" vertical="center"/>
    </xf>
    <xf numFmtId="0" fontId="7" fillId="7" borderId="2" xfId="6" applyFont="1" applyBorder="1" applyAlignment="1">
      <alignment vertical="center"/>
    </xf>
    <xf numFmtId="0" fontId="12" fillId="3" borderId="2" xfId="2" applyFont="1" applyBorder="1" applyAlignment="1">
      <alignment horizontal="center" vertical="center"/>
    </xf>
    <xf numFmtId="0" fontId="12" fillId="2" borderId="2" xfId="1" applyFont="1" applyBorder="1" applyAlignment="1">
      <alignment horizontal="center" vertical="center"/>
    </xf>
    <xf numFmtId="0" fontId="12" fillId="9" borderId="2" xfId="8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4" fillId="5" borderId="2" xfId="4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" fillId="13" borderId="2" xfId="13" applyBorder="1" applyAlignment="1">
      <alignment horizontal="center" vertical="center" wrapText="1"/>
    </xf>
    <xf numFmtId="0" fontId="1" fillId="13" borderId="2" xfId="13" applyBorder="1" applyAlignment="1">
      <alignment horizontal="center" wrapText="1"/>
    </xf>
    <xf numFmtId="0" fontId="14" fillId="5" borderId="2" xfId="4" applyFont="1" applyBorder="1" applyAlignment="1">
      <alignment horizontal="center" vertical="center"/>
    </xf>
    <xf numFmtId="2" fontId="12" fillId="5" borderId="2" xfId="4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4" borderId="6" xfId="3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2" xfId="0" applyFont="1" applyBorder="1"/>
    <xf numFmtId="0" fontId="7" fillId="7" borderId="2" xfId="6" applyFont="1" applyBorder="1"/>
    <xf numFmtId="0" fontId="7" fillId="0" borderId="5" xfId="0" applyFont="1" applyBorder="1" applyAlignment="1">
      <alignment horizontal="center"/>
    </xf>
    <xf numFmtId="0" fontId="11" fillId="4" borderId="6" xfId="3" applyFont="1" applyBorder="1" applyAlignment="1">
      <alignment horizontal="center" vertical="center"/>
    </xf>
    <xf numFmtId="1" fontId="12" fillId="4" borderId="2" xfId="3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2" borderId="3" xfId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10" borderId="2" xfId="9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20" fillId="6" borderId="2" xfId="5" applyFont="1" applyBorder="1" applyAlignment="1">
      <alignment vertical="center" wrapText="1"/>
    </xf>
    <xf numFmtId="0" fontId="11" fillId="6" borderId="2" xfId="5" applyFont="1" applyBorder="1" applyAlignment="1">
      <alignment vertical="center" wrapText="1"/>
    </xf>
    <xf numFmtId="0" fontId="1" fillId="14" borderId="2" xfId="14" applyBorder="1" applyAlignment="1">
      <alignment horizontal="center" vertical="center"/>
    </xf>
    <xf numFmtId="0" fontId="1" fillId="12" borderId="2" xfId="12" applyBorder="1" applyAlignment="1">
      <alignment horizontal="center" vertical="center"/>
    </xf>
    <xf numFmtId="2" fontId="1" fillId="12" borderId="2" xfId="12" applyNumberFormat="1" applyBorder="1" applyAlignment="1">
      <alignment horizontal="center" vertical="center"/>
    </xf>
    <xf numFmtId="0" fontId="1" fillId="11" borderId="2" xfId="11" applyBorder="1" applyAlignment="1">
      <alignment horizontal="center" vertical="center"/>
    </xf>
    <xf numFmtId="2" fontId="1" fillId="11" borderId="2" xfId="11" applyNumberFormat="1" applyBorder="1" applyAlignment="1">
      <alignment horizontal="center" vertical="center"/>
    </xf>
    <xf numFmtId="0" fontId="21" fillId="8" borderId="6" xfId="7" applyFont="1" applyBorder="1" applyAlignment="1">
      <alignment vertical="center"/>
    </xf>
    <xf numFmtId="0" fontId="12" fillId="4" borderId="2" xfId="3" applyFont="1" applyBorder="1" applyAlignment="1">
      <alignment vertical="center"/>
    </xf>
    <xf numFmtId="0" fontId="12" fillId="3" borderId="6" xfId="2" applyFont="1" applyBorder="1" applyAlignment="1">
      <alignment vertical="center"/>
    </xf>
    <xf numFmtId="2" fontId="7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vertical="center"/>
    </xf>
    <xf numFmtId="2" fontId="1" fillId="14" borderId="2" xfId="14" applyNumberForma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0" fillId="13" borderId="2" xfId="13" applyFont="1" applyBorder="1" applyAlignment="1">
      <alignment horizontal="center" vertical="center" wrapText="1"/>
    </xf>
    <xf numFmtId="0" fontId="0" fillId="13" borderId="2" xfId="13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0" fontId="23" fillId="0" borderId="2" xfId="0" applyFont="1" applyBorder="1"/>
    <xf numFmtId="0" fontId="7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24" fillId="0" borderId="0" xfId="0" applyFont="1"/>
    <xf numFmtId="0" fontId="7" fillId="0" borderId="6" xfId="0" applyFont="1" applyBorder="1"/>
    <xf numFmtId="0" fontId="9" fillId="10" borderId="3" xfId="9" applyFont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0" fontId="7" fillId="0" borderId="7" xfId="0" applyFont="1" applyBorder="1"/>
    <xf numFmtId="0" fontId="25" fillId="0" borderId="18" xfId="0" applyFont="1" applyBorder="1" applyAlignment="1">
      <alignment vertical="center"/>
    </xf>
    <xf numFmtId="0" fontId="3" fillId="3" borderId="2" xfId="2" applyBorder="1" applyAlignment="1">
      <alignment horizontal="center"/>
    </xf>
    <xf numFmtId="0" fontId="2" fillId="2" borderId="2" xfId="1" applyBorder="1" applyAlignment="1">
      <alignment horizontal="center"/>
    </xf>
    <xf numFmtId="0" fontId="1" fillId="14" borderId="2" xfId="14" applyBorder="1" applyAlignment="1">
      <alignment horizontal="center"/>
    </xf>
    <xf numFmtId="0" fontId="1" fillId="7" borderId="2" xfId="6" applyBorder="1" applyAlignment="1">
      <alignment horizontal="center"/>
    </xf>
    <xf numFmtId="0" fontId="9" fillId="5" borderId="2" xfId="1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12" fillId="4" borderId="2" xfId="3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11" borderId="2" xfId="11" applyFont="1" applyBorder="1" applyAlignment="1">
      <alignment horizontal="center" vertical="center"/>
    </xf>
    <xf numFmtId="0" fontId="7" fillId="12" borderId="2" xfId="12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13" borderId="2" xfId="13" applyFont="1" applyBorder="1" applyAlignment="1">
      <alignment horizontal="center" vertical="center"/>
    </xf>
    <xf numFmtId="0" fontId="12" fillId="4" borderId="17" xfId="3" applyFont="1" applyBorder="1" applyAlignment="1">
      <alignment horizontal="center" vertical="center" wrapText="1"/>
    </xf>
    <xf numFmtId="0" fontId="12" fillId="4" borderId="14" xfId="3" applyFont="1" applyBorder="1" applyAlignment="1">
      <alignment horizontal="center" vertical="center" wrapText="1"/>
    </xf>
    <xf numFmtId="0" fontId="12" fillId="4" borderId="0" xfId="3" applyFont="1" applyBorder="1" applyAlignment="1">
      <alignment horizontal="center" vertical="center" wrapText="1"/>
    </xf>
    <xf numFmtId="0" fontId="12" fillId="4" borderId="16" xfId="3" applyFont="1" applyBorder="1" applyAlignment="1">
      <alignment horizontal="center" vertical="center" wrapText="1"/>
    </xf>
    <xf numFmtId="0" fontId="7" fillId="12" borderId="3" xfId="12" applyFont="1" applyBorder="1" applyAlignment="1">
      <alignment horizontal="center" vertical="center"/>
    </xf>
    <xf numFmtId="0" fontId="7" fillId="12" borderId="4" xfId="12" applyFont="1" applyBorder="1" applyAlignment="1">
      <alignment horizontal="center" vertical="center"/>
    </xf>
    <xf numFmtId="0" fontId="1" fillId="11" borderId="6" xfId="11" applyBorder="1" applyAlignment="1">
      <alignment horizontal="center" vertical="center"/>
    </xf>
    <xf numFmtId="0" fontId="1" fillId="11" borderId="7" xfId="11" applyBorder="1" applyAlignment="1">
      <alignment horizontal="center" vertical="center"/>
    </xf>
    <xf numFmtId="0" fontId="1" fillId="11" borderId="8" xfId="11" applyBorder="1" applyAlignment="1">
      <alignment horizontal="center" vertical="center"/>
    </xf>
    <xf numFmtId="0" fontId="1" fillId="12" borderId="6" xfId="12" applyBorder="1" applyAlignment="1">
      <alignment horizontal="center" vertical="center"/>
    </xf>
    <xf numFmtId="0" fontId="1" fillId="12" borderId="7" xfId="12" applyBorder="1" applyAlignment="1">
      <alignment horizontal="center" vertical="center"/>
    </xf>
    <xf numFmtId="0" fontId="1" fillId="12" borderId="8" xfId="12" applyBorder="1" applyAlignment="1">
      <alignment horizontal="center" vertical="center"/>
    </xf>
    <xf numFmtId="0" fontId="1" fillId="13" borderId="6" xfId="13" applyBorder="1" applyAlignment="1">
      <alignment horizontal="center" vertical="center"/>
    </xf>
    <xf numFmtId="0" fontId="1" fillId="13" borderId="7" xfId="13" applyBorder="1" applyAlignment="1">
      <alignment horizontal="center" vertical="center"/>
    </xf>
    <xf numFmtId="0" fontId="1" fillId="13" borderId="8" xfId="13" applyBorder="1" applyAlignment="1">
      <alignment horizontal="center" vertical="center"/>
    </xf>
    <xf numFmtId="0" fontId="7" fillId="12" borderId="6" xfId="12" applyFont="1" applyBorder="1" applyAlignment="1">
      <alignment horizontal="center" vertical="center"/>
    </xf>
    <xf numFmtId="0" fontId="7" fillId="12" borderId="7" xfId="12" applyFont="1" applyBorder="1" applyAlignment="1">
      <alignment horizontal="center" vertical="center"/>
    </xf>
    <xf numFmtId="0" fontId="7" fillId="12" borderId="8" xfId="12" applyFont="1" applyBorder="1" applyAlignment="1">
      <alignment horizontal="center" vertical="center"/>
    </xf>
    <xf numFmtId="2" fontId="1" fillId="11" borderId="6" xfId="11" applyNumberFormat="1" applyBorder="1" applyAlignment="1">
      <alignment horizontal="center" vertical="center"/>
    </xf>
    <xf numFmtId="2" fontId="1" fillId="11" borderId="7" xfId="11" applyNumberFormat="1" applyBorder="1" applyAlignment="1">
      <alignment horizontal="center" vertical="center"/>
    </xf>
    <xf numFmtId="2" fontId="1" fillId="11" borderId="8" xfId="11" applyNumberFormat="1" applyBorder="1" applyAlignment="1">
      <alignment horizontal="center" vertical="center"/>
    </xf>
    <xf numFmtId="2" fontId="1" fillId="12" borderId="6" xfId="12" applyNumberFormat="1" applyBorder="1" applyAlignment="1">
      <alignment horizontal="center" vertical="center"/>
    </xf>
    <xf numFmtId="2" fontId="1" fillId="12" borderId="7" xfId="12" applyNumberFormat="1" applyBorder="1" applyAlignment="1">
      <alignment horizontal="center" vertical="center"/>
    </xf>
    <xf numFmtId="2" fontId="1" fillId="12" borderId="8" xfId="12" applyNumberFormat="1" applyBorder="1" applyAlignment="1">
      <alignment horizontal="center" vertical="center"/>
    </xf>
    <xf numFmtId="2" fontId="1" fillId="14" borderId="6" xfId="14" applyNumberFormat="1" applyBorder="1" applyAlignment="1">
      <alignment horizontal="center" vertical="center"/>
    </xf>
    <xf numFmtId="2" fontId="1" fillId="14" borderId="7" xfId="14" applyNumberFormat="1" applyBorder="1" applyAlignment="1">
      <alignment horizontal="center" vertical="center"/>
    </xf>
    <xf numFmtId="2" fontId="1" fillId="14" borderId="8" xfId="14" applyNumberForma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1" fillId="4" borderId="6" xfId="3" applyFont="1" applyBorder="1" applyAlignment="1">
      <alignment horizontal="center" vertical="center"/>
    </xf>
    <xf numFmtId="0" fontId="11" fillId="4" borderId="7" xfId="3" applyFont="1" applyBorder="1" applyAlignment="1">
      <alignment horizontal="center" vertical="center"/>
    </xf>
    <xf numFmtId="0" fontId="9" fillId="9" borderId="2" xfId="8" applyFont="1" applyBorder="1" applyAlignment="1">
      <alignment horizontal="center" vertical="center" wrapText="1"/>
    </xf>
    <xf numFmtId="2" fontId="9" fillId="9" borderId="2" xfId="8" applyNumberFormat="1" applyFont="1" applyBorder="1" applyAlignment="1">
      <alignment horizontal="center" vertical="center"/>
    </xf>
    <xf numFmtId="2" fontId="10" fillId="4" borderId="6" xfId="3" applyNumberFormat="1" applyFont="1" applyBorder="1" applyAlignment="1">
      <alignment horizontal="center" vertical="center"/>
    </xf>
    <xf numFmtId="2" fontId="10" fillId="4" borderId="8" xfId="3" applyNumberFormat="1" applyFont="1" applyBorder="1" applyAlignment="1">
      <alignment horizontal="center" vertical="center"/>
    </xf>
    <xf numFmtId="9" fontId="11" fillId="3" borderId="6" xfId="2" applyNumberFormat="1" applyFont="1" applyBorder="1" applyAlignment="1">
      <alignment horizontal="center" vertical="center"/>
    </xf>
    <xf numFmtId="0" fontId="11" fillId="3" borderId="8" xfId="2" applyFont="1" applyBorder="1" applyAlignment="1">
      <alignment horizontal="center" vertical="center"/>
    </xf>
    <xf numFmtId="2" fontId="12" fillId="3" borderId="6" xfId="2" applyNumberFormat="1" applyFont="1" applyBorder="1" applyAlignment="1">
      <alignment horizontal="center" vertical="center"/>
    </xf>
    <xf numFmtId="2" fontId="12" fillId="3" borderId="8" xfId="2" applyNumberFormat="1" applyFont="1" applyBorder="1" applyAlignment="1">
      <alignment horizontal="center" vertical="center"/>
    </xf>
    <xf numFmtId="9" fontId="11" fillId="3" borderId="8" xfId="2" applyNumberFormat="1" applyFont="1" applyBorder="1" applyAlignment="1">
      <alignment horizontal="center" vertical="center"/>
    </xf>
    <xf numFmtId="2" fontId="17" fillId="8" borderId="2" xfId="7" applyNumberFormat="1" applyFont="1" applyBorder="1" applyAlignment="1">
      <alignment horizontal="center" vertical="center"/>
    </xf>
  </cellXfs>
  <cellStyles count="15">
    <cellStyle name="20% - Accent2" xfId="11" builtinId="34"/>
    <cellStyle name="20% - Accent3" xfId="12" builtinId="38"/>
    <cellStyle name="20% - Accent4" xfId="6" builtinId="42"/>
    <cellStyle name="20% - Accent5" xfId="14" builtinId="46"/>
    <cellStyle name="20% - Accent6" xfId="8" builtinId="50"/>
    <cellStyle name="40% - Accent5" xfId="13" builtinId="47"/>
    <cellStyle name="60% - Accent2" xfId="5" builtinId="36"/>
    <cellStyle name="Accent5" xfId="7" builtinId="45"/>
    <cellStyle name="Bad" xfId="2" builtinId="27"/>
    <cellStyle name="Calculation" xfId="4" builtinId="22"/>
    <cellStyle name="Good" xfId="1" builtinId="26"/>
    <cellStyle name="Neutral" xfId="3" builtinId="28"/>
    <cellStyle name="Normal" xfId="0" builtinId="0"/>
    <cellStyle name="Note" xfId="9" builtinId="10"/>
    <cellStyle name="Output" xfId="10" builtin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15"/>
  <sheetViews>
    <sheetView zoomScale="57" zoomScaleNormal="57" workbookViewId="0">
      <selection activeCell="V11" sqref="V11"/>
    </sheetView>
  </sheetViews>
  <sheetFormatPr defaultColWidth="9.140625" defaultRowHeight="16.5" x14ac:dyDescent="0.3"/>
  <cols>
    <col min="1" max="1" width="18.42578125" style="1" customWidth="1"/>
    <col min="2" max="2" width="6.42578125" style="2" customWidth="1"/>
    <col min="3" max="3" width="32.140625" style="3" customWidth="1"/>
    <col min="4" max="4" width="25.42578125" style="1" customWidth="1"/>
    <col min="5" max="5" width="12.85546875" style="1" customWidth="1"/>
    <col min="6" max="6" width="12.5703125" style="1" customWidth="1"/>
    <col min="7" max="8" width="13.42578125" style="1" customWidth="1"/>
    <col min="9" max="9" width="11.140625" style="1" customWidth="1"/>
    <col min="10" max="10" width="13" style="1" customWidth="1"/>
    <col min="11" max="11" width="14" style="1" customWidth="1"/>
    <col min="12" max="12" width="12.85546875" style="1" customWidth="1"/>
    <col min="13" max="16384" width="9.140625" style="1"/>
  </cols>
  <sheetData>
    <row r="1" spans="2:12" ht="82.5" customHeight="1" x14ac:dyDescent="0.3">
      <c r="B1" s="98" t="s">
        <v>42</v>
      </c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2:12" ht="18.75" customHeight="1" x14ac:dyDescent="0.3">
      <c r="B2" s="96" t="s">
        <v>75</v>
      </c>
      <c r="C2" s="97"/>
      <c r="D2" s="97"/>
      <c r="E2" s="93" t="s">
        <v>37</v>
      </c>
      <c r="F2" s="93"/>
      <c r="G2" s="93"/>
      <c r="H2" s="93"/>
      <c r="I2" s="93"/>
      <c r="J2" s="93"/>
      <c r="K2" s="93"/>
      <c r="L2" s="93"/>
    </row>
    <row r="3" spans="2:12" ht="18.75" customHeight="1" x14ac:dyDescent="0.3">
      <c r="B3" s="96" t="s">
        <v>41</v>
      </c>
      <c r="C3" s="97"/>
      <c r="D3" s="97"/>
      <c r="E3" s="100"/>
      <c r="F3" s="100"/>
      <c r="G3" s="100"/>
      <c r="H3" s="100"/>
      <c r="I3" s="100"/>
      <c r="J3" s="100"/>
      <c r="K3" s="100"/>
      <c r="L3" s="100"/>
    </row>
    <row r="4" spans="2:12" ht="27" customHeight="1" x14ac:dyDescent="0.3">
      <c r="B4" s="70"/>
      <c r="D4" s="72"/>
      <c r="E4" s="90"/>
      <c r="F4" s="90"/>
      <c r="G4" s="90"/>
      <c r="H4" s="90"/>
      <c r="I4" s="90"/>
      <c r="J4" s="90"/>
      <c r="K4" s="90"/>
      <c r="L4" s="90"/>
    </row>
    <row r="5" spans="2:12" ht="42.75" customHeight="1" x14ac:dyDescent="0.3">
      <c r="B5" s="91" t="s">
        <v>1</v>
      </c>
      <c r="C5" s="93" t="s">
        <v>0</v>
      </c>
      <c r="D5" s="73"/>
      <c r="E5" s="95" t="s">
        <v>43</v>
      </c>
      <c r="F5" s="93"/>
      <c r="G5" s="95" t="s">
        <v>44</v>
      </c>
      <c r="H5" s="93"/>
      <c r="I5" s="95" t="s">
        <v>45</v>
      </c>
      <c r="J5" s="93"/>
      <c r="K5" s="95" t="s">
        <v>46</v>
      </c>
      <c r="L5" s="93"/>
    </row>
    <row r="6" spans="2:12" ht="42.75" customHeight="1" x14ac:dyDescent="0.3">
      <c r="B6" s="91"/>
      <c r="C6" s="93"/>
      <c r="D6" s="73"/>
      <c r="E6" s="19" t="s">
        <v>47</v>
      </c>
      <c r="F6" s="19" t="s">
        <v>48</v>
      </c>
      <c r="G6" s="19" t="s">
        <v>47</v>
      </c>
      <c r="H6" s="19" t="s">
        <v>48</v>
      </c>
      <c r="I6" s="19" t="s">
        <v>47</v>
      </c>
      <c r="J6" s="19" t="s">
        <v>48</v>
      </c>
      <c r="K6" s="19" t="s">
        <v>49</v>
      </c>
      <c r="L6" s="19" t="s">
        <v>50</v>
      </c>
    </row>
    <row r="7" spans="2:12" x14ac:dyDescent="0.3">
      <c r="B7" s="91"/>
      <c r="C7" s="93"/>
      <c r="D7" s="74" t="s">
        <v>3</v>
      </c>
      <c r="E7" s="7">
        <v>30</v>
      </c>
      <c r="F7" s="7">
        <v>70</v>
      </c>
      <c r="G7" s="7">
        <v>30</v>
      </c>
      <c r="H7" s="7">
        <v>70</v>
      </c>
      <c r="I7" s="7">
        <v>30</v>
      </c>
      <c r="J7" s="7">
        <v>70</v>
      </c>
      <c r="K7" s="7">
        <v>25</v>
      </c>
      <c r="L7" s="7">
        <v>25</v>
      </c>
    </row>
    <row r="8" spans="2:12" x14ac:dyDescent="0.3">
      <c r="B8" s="92"/>
      <c r="C8" s="94"/>
      <c r="D8" s="75" t="s">
        <v>4</v>
      </c>
      <c r="E8" s="47">
        <f>E7/2</f>
        <v>15</v>
      </c>
      <c r="F8" s="47">
        <f t="shared" ref="F8" si="0">F7/2</f>
        <v>35</v>
      </c>
      <c r="G8" s="47">
        <f>G7/2</f>
        <v>15</v>
      </c>
      <c r="H8" s="47">
        <f t="shared" ref="H8" si="1">H7/2</f>
        <v>35</v>
      </c>
      <c r="I8" s="47">
        <f>I7/2</f>
        <v>15</v>
      </c>
      <c r="J8" s="47">
        <f t="shared" ref="J8" si="2">J7/2</f>
        <v>35</v>
      </c>
      <c r="K8" s="47">
        <f>K7/2</f>
        <v>12.5</v>
      </c>
      <c r="L8" s="47">
        <f t="shared" ref="L8" si="3">L7/2</f>
        <v>12.5</v>
      </c>
    </row>
    <row r="9" spans="2:12" s="29" customFormat="1" ht="17.25" thickBot="1" x14ac:dyDescent="0.35">
      <c r="B9" s="71">
        <v>1</v>
      </c>
      <c r="C9" s="85" t="s">
        <v>51</v>
      </c>
      <c r="D9" s="76"/>
      <c r="E9" s="19">
        <v>27</v>
      </c>
      <c r="F9" s="30">
        <v>48</v>
      </c>
      <c r="G9" s="19">
        <v>26</v>
      </c>
      <c r="H9" s="30">
        <v>49</v>
      </c>
      <c r="I9" s="19">
        <v>25</v>
      </c>
      <c r="J9" s="30">
        <v>48</v>
      </c>
      <c r="K9" s="19">
        <v>20</v>
      </c>
      <c r="L9" s="30">
        <v>19</v>
      </c>
    </row>
    <row r="10" spans="2:12" ht="17.25" thickBot="1" x14ac:dyDescent="0.35">
      <c r="B10" s="70">
        <v>2</v>
      </c>
      <c r="C10" s="85" t="s">
        <v>52</v>
      </c>
      <c r="D10" s="72"/>
      <c r="E10" s="19">
        <v>13</v>
      </c>
      <c r="F10" s="30">
        <v>43</v>
      </c>
      <c r="G10" s="19">
        <v>12</v>
      </c>
      <c r="H10" s="30">
        <v>38</v>
      </c>
      <c r="I10" s="19">
        <v>13</v>
      </c>
      <c r="J10" s="30">
        <v>51</v>
      </c>
      <c r="K10" s="19">
        <v>17</v>
      </c>
      <c r="L10" s="30">
        <v>16</v>
      </c>
    </row>
    <row r="11" spans="2:12" ht="17.25" thickBot="1" x14ac:dyDescent="0.35">
      <c r="B11" s="70">
        <v>3</v>
      </c>
      <c r="C11" s="85" t="s">
        <v>53</v>
      </c>
      <c r="D11" s="72"/>
      <c r="E11" s="19">
        <v>21</v>
      </c>
      <c r="F11" s="30">
        <v>35</v>
      </c>
      <c r="G11" s="19">
        <v>21</v>
      </c>
      <c r="H11" s="30">
        <v>40</v>
      </c>
      <c r="I11" s="19">
        <v>16</v>
      </c>
      <c r="J11" s="30">
        <v>34</v>
      </c>
      <c r="K11" s="19">
        <v>18</v>
      </c>
      <c r="L11" s="30">
        <v>16</v>
      </c>
    </row>
    <row r="12" spans="2:12" ht="17.25" thickBot="1" x14ac:dyDescent="0.35">
      <c r="B12" s="70">
        <v>4</v>
      </c>
      <c r="C12" s="85" t="s">
        <v>54</v>
      </c>
      <c r="D12" s="72"/>
      <c r="E12" s="19">
        <v>26</v>
      </c>
      <c r="F12" s="30">
        <v>56</v>
      </c>
      <c r="G12" s="19">
        <v>27</v>
      </c>
      <c r="H12" s="30">
        <v>57</v>
      </c>
      <c r="I12" s="19">
        <v>23</v>
      </c>
      <c r="J12" s="30">
        <v>57</v>
      </c>
      <c r="K12" s="19">
        <v>22</v>
      </c>
      <c r="L12" s="30">
        <v>19</v>
      </c>
    </row>
    <row r="13" spans="2:12" ht="17.25" thickBot="1" x14ac:dyDescent="0.35">
      <c r="B13" s="70">
        <v>5</v>
      </c>
      <c r="C13" s="85" t="s">
        <v>55</v>
      </c>
      <c r="D13" s="72"/>
      <c r="E13" s="19">
        <v>16</v>
      </c>
      <c r="F13" s="30">
        <v>46</v>
      </c>
      <c r="G13" s="19">
        <v>22</v>
      </c>
      <c r="H13" s="66">
        <v>0</v>
      </c>
      <c r="I13" s="19">
        <v>20</v>
      </c>
      <c r="J13" s="30">
        <v>45</v>
      </c>
      <c r="K13" s="19">
        <v>18</v>
      </c>
      <c r="L13" s="30">
        <v>16</v>
      </c>
    </row>
    <row r="14" spans="2:12" ht="17.25" thickBot="1" x14ac:dyDescent="0.35">
      <c r="B14" s="70">
        <v>6</v>
      </c>
      <c r="C14" s="85" t="s">
        <v>56</v>
      </c>
      <c r="D14" s="72"/>
      <c r="E14" s="19">
        <v>23</v>
      </c>
      <c r="F14" s="30">
        <v>29</v>
      </c>
      <c r="G14" s="19">
        <v>16</v>
      </c>
      <c r="H14" s="30">
        <v>35</v>
      </c>
      <c r="I14" s="19">
        <v>22</v>
      </c>
      <c r="J14" s="30">
        <v>33</v>
      </c>
      <c r="K14" s="19">
        <v>24</v>
      </c>
      <c r="L14" s="30">
        <v>14</v>
      </c>
    </row>
    <row r="15" spans="2:12" ht="17.25" thickBot="1" x14ac:dyDescent="0.35">
      <c r="B15" s="70">
        <v>7</v>
      </c>
      <c r="C15" s="85" t="s">
        <v>57</v>
      </c>
      <c r="D15" s="72"/>
      <c r="E15" s="19">
        <v>26</v>
      </c>
      <c r="F15" s="30">
        <v>34</v>
      </c>
      <c r="G15" s="19">
        <v>25</v>
      </c>
      <c r="H15" s="30">
        <v>40</v>
      </c>
      <c r="I15" s="19">
        <v>19</v>
      </c>
      <c r="J15" s="30">
        <v>45</v>
      </c>
      <c r="K15" s="19">
        <v>18</v>
      </c>
      <c r="L15" s="30">
        <v>17</v>
      </c>
    </row>
    <row r="16" spans="2:12" ht="17.25" thickBot="1" x14ac:dyDescent="0.35">
      <c r="B16" s="70">
        <v>8</v>
      </c>
      <c r="C16" s="85" t="s">
        <v>58</v>
      </c>
      <c r="D16" s="72"/>
      <c r="E16" s="19">
        <v>14</v>
      </c>
      <c r="F16" s="30">
        <v>32</v>
      </c>
      <c r="G16" s="19">
        <v>12</v>
      </c>
      <c r="H16" s="30">
        <v>35</v>
      </c>
      <c r="I16" s="19">
        <v>14</v>
      </c>
      <c r="J16" s="30">
        <v>40</v>
      </c>
      <c r="K16" s="19">
        <v>16</v>
      </c>
      <c r="L16" s="30">
        <v>16</v>
      </c>
    </row>
    <row r="17" spans="2:12" ht="17.25" thickBot="1" x14ac:dyDescent="0.35">
      <c r="B17" s="70">
        <v>9</v>
      </c>
      <c r="C17" s="85" t="s">
        <v>59</v>
      </c>
      <c r="D17" s="72"/>
      <c r="E17" s="19">
        <v>28</v>
      </c>
      <c r="F17" s="30">
        <v>40</v>
      </c>
      <c r="G17" s="19">
        <v>26</v>
      </c>
      <c r="H17" s="30">
        <v>38</v>
      </c>
      <c r="I17" s="19">
        <v>24</v>
      </c>
      <c r="J17" s="30">
        <v>46</v>
      </c>
      <c r="K17" s="19">
        <v>21</v>
      </c>
      <c r="L17" s="30">
        <v>18</v>
      </c>
    </row>
    <row r="18" spans="2:12" ht="17.25" thickBot="1" x14ac:dyDescent="0.35">
      <c r="B18" s="70">
        <v>10</v>
      </c>
      <c r="C18" s="85" t="s">
        <v>60</v>
      </c>
      <c r="D18" s="72"/>
      <c r="E18" s="19">
        <v>21</v>
      </c>
      <c r="F18" s="30">
        <v>39</v>
      </c>
      <c r="G18" s="19">
        <v>23</v>
      </c>
      <c r="H18" s="30">
        <v>47</v>
      </c>
      <c r="I18" s="19">
        <v>26</v>
      </c>
      <c r="J18" s="30">
        <v>44</v>
      </c>
      <c r="K18" s="19">
        <v>17</v>
      </c>
      <c r="L18" s="30">
        <v>17</v>
      </c>
    </row>
    <row r="19" spans="2:12" ht="17.25" thickBot="1" x14ac:dyDescent="0.35">
      <c r="B19" s="71">
        <v>11</v>
      </c>
      <c r="C19" s="85" t="s">
        <v>61</v>
      </c>
      <c r="D19" s="72"/>
      <c r="E19" s="19">
        <v>12</v>
      </c>
      <c r="F19" s="66">
        <v>33</v>
      </c>
      <c r="G19" s="19">
        <v>20</v>
      </c>
      <c r="H19" s="66">
        <v>24</v>
      </c>
      <c r="I19" s="19">
        <v>12</v>
      </c>
      <c r="J19" s="66">
        <v>36</v>
      </c>
      <c r="K19" s="19">
        <v>12</v>
      </c>
      <c r="L19" s="66">
        <v>10</v>
      </c>
    </row>
    <row r="20" spans="2:12" ht="17.25" thickBot="1" x14ac:dyDescent="0.35">
      <c r="B20" s="70">
        <v>12</v>
      </c>
      <c r="C20" s="85" t="s">
        <v>62</v>
      </c>
      <c r="D20" s="72"/>
      <c r="E20" s="19">
        <v>24</v>
      </c>
      <c r="F20" s="30">
        <v>35</v>
      </c>
      <c r="G20" s="19">
        <v>25</v>
      </c>
      <c r="H20" s="30">
        <v>49</v>
      </c>
      <c r="I20" s="19">
        <v>21</v>
      </c>
      <c r="J20" s="30">
        <v>41</v>
      </c>
      <c r="K20" s="19">
        <v>20</v>
      </c>
      <c r="L20" s="30">
        <v>19</v>
      </c>
    </row>
    <row r="21" spans="2:12" ht="17.25" thickBot="1" x14ac:dyDescent="0.35">
      <c r="B21" s="70">
        <v>13</v>
      </c>
      <c r="C21" s="85" t="s">
        <v>63</v>
      </c>
      <c r="D21" s="72"/>
      <c r="E21" s="19">
        <v>24</v>
      </c>
      <c r="F21" s="66">
        <v>30</v>
      </c>
      <c r="G21" s="19">
        <v>21</v>
      </c>
      <c r="H21" s="66">
        <v>44</v>
      </c>
      <c r="I21" s="28">
        <v>18</v>
      </c>
      <c r="J21" s="67">
        <v>41</v>
      </c>
      <c r="K21" s="19">
        <v>18</v>
      </c>
      <c r="L21" s="66">
        <v>18</v>
      </c>
    </row>
    <row r="22" spans="2:12" ht="17.25" thickBot="1" x14ac:dyDescent="0.35">
      <c r="B22" s="70">
        <v>14</v>
      </c>
      <c r="C22" s="85" t="s">
        <v>64</v>
      </c>
      <c r="D22" s="72"/>
      <c r="E22" s="19">
        <v>26</v>
      </c>
      <c r="F22" s="30">
        <v>56</v>
      </c>
      <c r="G22" s="19">
        <v>26</v>
      </c>
      <c r="H22" s="30">
        <v>50</v>
      </c>
      <c r="I22" s="28">
        <v>22</v>
      </c>
      <c r="J22" s="31">
        <v>40</v>
      </c>
      <c r="K22" s="19">
        <v>21</v>
      </c>
      <c r="L22" s="30">
        <v>19</v>
      </c>
    </row>
    <row r="23" spans="2:12" ht="17.25" thickBot="1" x14ac:dyDescent="0.35">
      <c r="B23" s="70">
        <v>15</v>
      </c>
      <c r="C23" s="85" t="s">
        <v>65</v>
      </c>
      <c r="D23" s="72"/>
      <c r="E23" s="19">
        <v>24</v>
      </c>
      <c r="F23" s="30">
        <v>48</v>
      </c>
      <c r="G23" s="19">
        <v>25</v>
      </c>
      <c r="H23" s="30">
        <v>46</v>
      </c>
      <c r="I23" s="28">
        <v>20</v>
      </c>
      <c r="J23" s="31">
        <v>37</v>
      </c>
      <c r="K23" s="19">
        <v>18</v>
      </c>
      <c r="L23" s="30">
        <v>17</v>
      </c>
    </row>
    <row r="24" spans="2:12" ht="17.25" thickBot="1" x14ac:dyDescent="0.35">
      <c r="B24" s="70">
        <v>16</v>
      </c>
      <c r="C24" s="85" t="s">
        <v>66</v>
      </c>
      <c r="D24" s="72"/>
      <c r="E24" s="19">
        <v>12</v>
      </c>
      <c r="F24" s="30">
        <v>44</v>
      </c>
      <c r="G24" s="19">
        <v>19</v>
      </c>
      <c r="H24" s="30">
        <v>47</v>
      </c>
      <c r="I24" s="28">
        <v>23</v>
      </c>
      <c r="J24" s="31">
        <v>43</v>
      </c>
      <c r="K24" s="19">
        <v>12</v>
      </c>
      <c r="L24" s="30">
        <v>18</v>
      </c>
    </row>
    <row r="25" spans="2:12" ht="17.25" thickBot="1" x14ac:dyDescent="0.35">
      <c r="B25" s="70">
        <v>17</v>
      </c>
      <c r="C25" s="85" t="s">
        <v>67</v>
      </c>
      <c r="D25" s="72"/>
      <c r="E25" s="19">
        <v>16</v>
      </c>
      <c r="F25" s="30">
        <v>41</v>
      </c>
      <c r="G25" s="19">
        <v>16</v>
      </c>
      <c r="H25" s="30">
        <v>56</v>
      </c>
      <c r="I25" s="28">
        <v>17</v>
      </c>
      <c r="J25" s="31">
        <v>48</v>
      </c>
      <c r="K25" s="19">
        <v>16</v>
      </c>
      <c r="L25" s="30">
        <v>17</v>
      </c>
    </row>
    <row r="26" spans="2:12" ht="17.25" thickBot="1" x14ac:dyDescent="0.35">
      <c r="B26" s="70">
        <v>18</v>
      </c>
      <c r="C26" s="85" t="s">
        <v>68</v>
      </c>
      <c r="D26" s="72"/>
      <c r="E26" s="19">
        <v>23</v>
      </c>
      <c r="F26" s="30">
        <v>42</v>
      </c>
      <c r="G26" s="19">
        <v>20</v>
      </c>
      <c r="H26" s="30">
        <v>43</v>
      </c>
      <c r="I26" s="28">
        <v>25</v>
      </c>
      <c r="J26" s="31">
        <v>42</v>
      </c>
      <c r="K26" s="19">
        <v>17</v>
      </c>
      <c r="L26" s="30">
        <v>17</v>
      </c>
    </row>
    <row r="27" spans="2:12" ht="17.25" thickBot="1" x14ac:dyDescent="0.35">
      <c r="B27" s="71">
        <v>19</v>
      </c>
      <c r="C27" s="85" t="s">
        <v>69</v>
      </c>
      <c r="D27" s="72"/>
      <c r="E27" s="19">
        <v>19</v>
      </c>
      <c r="F27" s="30">
        <v>30</v>
      </c>
      <c r="G27" s="19">
        <v>16</v>
      </c>
      <c r="H27" s="66">
        <v>44</v>
      </c>
      <c r="I27" s="28">
        <v>19</v>
      </c>
      <c r="J27" s="31">
        <v>25</v>
      </c>
      <c r="K27" s="19">
        <v>18</v>
      </c>
      <c r="L27" s="30">
        <v>12</v>
      </c>
    </row>
    <row r="28" spans="2:12" ht="17.25" thickBot="1" x14ac:dyDescent="0.35">
      <c r="B28" s="70">
        <v>20</v>
      </c>
      <c r="C28" s="85" t="s">
        <v>70</v>
      </c>
      <c r="D28" s="72"/>
      <c r="E28" s="19">
        <v>23</v>
      </c>
      <c r="F28" s="30">
        <v>32</v>
      </c>
      <c r="G28" s="19">
        <v>23</v>
      </c>
      <c r="H28" s="30">
        <v>47</v>
      </c>
      <c r="I28" s="28">
        <v>17</v>
      </c>
      <c r="J28" s="31">
        <v>40</v>
      </c>
      <c r="K28" s="19">
        <v>18</v>
      </c>
      <c r="L28" s="30">
        <v>19</v>
      </c>
    </row>
    <row r="29" spans="2:12" x14ac:dyDescent="0.3">
      <c r="B29" s="1"/>
      <c r="C29" s="1"/>
    </row>
    <row r="30" spans="2:12" x14ac:dyDescent="0.3">
      <c r="B30" s="1"/>
      <c r="C30" s="1"/>
    </row>
    <row r="31" spans="2:12" x14ac:dyDescent="0.3">
      <c r="B31" s="1"/>
      <c r="C31" s="1"/>
    </row>
    <row r="32" spans="2:12" x14ac:dyDescent="0.3">
      <c r="B32" s="1"/>
      <c r="C32" s="1"/>
    </row>
    <row r="33" spans="2:3" x14ac:dyDescent="0.3">
      <c r="B33" s="1"/>
      <c r="C33" s="1"/>
    </row>
    <row r="34" spans="2:3" x14ac:dyDescent="0.3">
      <c r="B34" s="1"/>
      <c r="C34" s="1"/>
    </row>
    <row r="35" spans="2:3" x14ac:dyDescent="0.3">
      <c r="B35" s="1"/>
      <c r="C35" s="1"/>
    </row>
    <row r="36" spans="2:3" x14ac:dyDescent="0.3">
      <c r="B36" s="1"/>
      <c r="C36" s="1"/>
    </row>
    <row r="37" spans="2:3" x14ac:dyDescent="0.3">
      <c r="B37" s="1"/>
      <c r="C37" s="1"/>
    </row>
    <row r="38" spans="2:3" x14ac:dyDescent="0.3">
      <c r="B38" s="1"/>
      <c r="C38" s="1"/>
    </row>
    <row r="39" spans="2:3" x14ac:dyDescent="0.3">
      <c r="B39" s="1"/>
      <c r="C39" s="1"/>
    </row>
    <row r="40" spans="2:3" x14ac:dyDescent="0.3">
      <c r="B40" s="1"/>
      <c r="C40" s="1"/>
    </row>
    <row r="41" spans="2:3" x14ac:dyDescent="0.3">
      <c r="B41" s="1"/>
      <c r="C41" s="1"/>
    </row>
    <row r="42" spans="2:3" x14ac:dyDescent="0.3">
      <c r="B42" s="1"/>
      <c r="C42" s="1"/>
    </row>
    <row r="43" spans="2:3" x14ac:dyDescent="0.3">
      <c r="B43" s="1"/>
      <c r="C43" s="1"/>
    </row>
    <row r="44" spans="2:3" x14ac:dyDescent="0.3">
      <c r="B44" s="1"/>
      <c r="C44" s="1"/>
    </row>
    <row r="45" spans="2:3" x14ac:dyDescent="0.3">
      <c r="B45" s="1"/>
      <c r="C45" s="1"/>
    </row>
    <row r="46" spans="2:3" x14ac:dyDescent="0.3">
      <c r="B46" s="1"/>
      <c r="C46" s="1"/>
    </row>
    <row r="47" spans="2:3" x14ac:dyDescent="0.3">
      <c r="B47" s="1"/>
      <c r="C47" s="1"/>
    </row>
    <row r="48" spans="2:3" x14ac:dyDescent="0.3">
      <c r="B48" s="1"/>
      <c r="C48" s="1"/>
    </row>
    <row r="49" spans="2:3" x14ac:dyDescent="0.3">
      <c r="B49" s="1"/>
      <c r="C49" s="1"/>
    </row>
    <row r="50" spans="2:3" x14ac:dyDescent="0.3">
      <c r="B50" s="1"/>
      <c r="C50" s="1"/>
    </row>
    <row r="51" spans="2:3" x14ac:dyDescent="0.3">
      <c r="B51" s="1"/>
      <c r="C51" s="1"/>
    </row>
    <row r="52" spans="2:3" x14ac:dyDescent="0.3">
      <c r="B52" s="1"/>
      <c r="C52" s="1"/>
    </row>
    <row r="53" spans="2:3" x14ac:dyDescent="0.3">
      <c r="B53" s="1"/>
      <c r="C53" s="1"/>
    </row>
    <row r="54" spans="2:3" x14ac:dyDescent="0.3">
      <c r="B54" s="1"/>
      <c r="C54" s="1"/>
    </row>
    <row r="55" spans="2:3" x14ac:dyDescent="0.3">
      <c r="B55" s="1"/>
      <c r="C55" s="1"/>
    </row>
    <row r="56" spans="2:3" x14ac:dyDescent="0.3">
      <c r="B56" s="1"/>
      <c r="C56" s="1"/>
    </row>
    <row r="57" spans="2:3" x14ac:dyDescent="0.3">
      <c r="B57" s="1"/>
      <c r="C57" s="1"/>
    </row>
    <row r="58" spans="2:3" x14ac:dyDescent="0.3">
      <c r="B58" s="1"/>
      <c r="C58" s="1"/>
    </row>
    <row r="59" spans="2:3" x14ac:dyDescent="0.3">
      <c r="B59" s="1"/>
      <c r="C59" s="1"/>
    </row>
    <row r="60" spans="2:3" x14ac:dyDescent="0.3">
      <c r="B60" s="1"/>
      <c r="C60" s="1"/>
    </row>
    <row r="61" spans="2:3" x14ac:dyDescent="0.3">
      <c r="B61" s="1"/>
      <c r="C61" s="1"/>
    </row>
    <row r="62" spans="2:3" x14ac:dyDescent="0.3">
      <c r="B62" s="1"/>
      <c r="C62" s="1"/>
    </row>
    <row r="63" spans="2:3" x14ac:dyDescent="0.3">
      <c r="B63" s="1"/>
      <c r="C63" s="1"/>
    </row>
    <row r="64" spans="2:3" x14ac:dyDescent="0.3">
      <c r="B64" s="1"/>
      <c r="C64" s="1"/>
    </row>
    <row r="65" spans="2:3" x14ac:dyDescent="0.3">
      <c r="B65" s="1"/>
      <c r="C65" s="1"/>
    </row>
    <row r="66" spans="2:3" x14ac:dyDescent="0.3">
      <c r="B66" s="1"/>
      <c r="C66" s="1"/>
    </row>
    <row r="67" spans="2:3" x14ac:dyDescent="0.3">
      <c r="B67" s="1"/>
      <c r="C67" s="1"/>
    </row>
    <row r="68" spans="2:3" x14ac:dyDescent="0.3">
      <c r="B68" s="1"/>
      <c r="C68" s="1"/>
    </row>
    <row r="69" spans="2:3" x14ac:dyDescent="0.3">
      <c r="B69" s="1"/>
      <c r="C69" s="1"/>
    </row>
    <row r="70" spans="2:3" x14ac:dyDescent="0.3">
      <c r="B70" s="1"/>
      <c r="C70" s="1"/>
    </row>
    <row r="71" spans="2:3" x14ac:dyDescent="0.3">
      <c r="B71" s="1"/>
      <c r="C71" s="1"/>
    </row>
    <row r="72" spans="2:3" x14ac:dyDescent="0.3">
      <c r="B72" s="1"/>
      <c r="C72" s="1"/>
    </row>
    <row r="73" spans="2:3" x14ac:dyDescent="0.3">
      <c r="B73" s="1"/>
      <c r="C73" s="1"/>
    </row>
    <row r="74" spans="2:3" x14ac:dyDescent="0.3">
      <c r="B74" s="1"/>
      <c r="C74" s="1"/>
    </row>
    <row r="75" spans="2:3" x14ac:dyDescent="0.3">
      <c r="B75" s="1"/>
      <c r="C75" s="1"/>
    </row>
    <row r="76" spans="2:3" x14ac:dyDescent="0.3">
      <c r="B76" s="1"/>
      <c r="C76" s="1"/>
    </row>
    <row r="77" spans="2:3" x14ac:dyDescent="0.3">
      <c r="B77" s="1"/>
      <c r="C77" s="1"/>
    </row>
    <row r="78" spans="2:3" x14ac:dyDescent="0.3">
      <c r="B78" s="1"/>
      <c r="C78" s="1"/>
    </row>
    <row r="79" spans="2:3" x14ac:dyDescent="0.3">
      <c r="B79" s="1"/>
      <c r="C79" s="1"/>
    </row>
    <row r="80" spans="2:3" x14ac:dyDescent="0.3">
      <c r="B80" s="1"/>
      <c r="C80" s="1"/>
    </row>
    <row r="81" spans="2:3" x14ac:dyDescent="0.3">
      <c r="B81" s="1"/>
      <c r="C81" s="1"/>
    </row>
    <row r="82" spans="2:3" x14ac:dyDescent="0.3">
      <c r="B82" s="1"/>
      <c r="C82" s="1"/>
    </row>
    <row r="83" spans="2:3" x14ac:dyDescent="0.3">
      <c r="B83" s="1"/>
      <c r="C83" s="1"/>
    </row>
    <row r="84" spans="2:3" x14ac:dyDescent="0.3">
      <c r="B84" s="1"/>
      <c r="C84" s="1"/>
    </row>
    <row r="85" spans="2:3" x14ac:dyDescent="0.3">
      <c r="B85" s="1"/>
      <c r="C85" s="1"/>
    </row>
    <row r="86" spans="2:3" x14ac:dyDescent="0.3">
      <c r="B86" s="1"/>
      <c r="C86" s="1"/>
    </row>
    <row r="87" spans="2:3" x14ac:dyDescent="0.3">
      <c r="B87" s="1"/>
      <c r="C87" s="1"/>
    </row>
    <row r="88" spans="2:3" x14ac:dyDescent="0.3">
      <c r="B88" s="1"/>
      <c r="C88" s="1"/>
    </row>
    <row r="89" spans="2:3" x14ac:dyDescent="0.3">
      <c r="B89" s="1"/>
      <c r="C89" s="1"/>
    </row>
    <row r="90" spans="2:3" x14ac:dyDescent="0.3">
      <c r="B90" s="1"/>
      <c r="C90" s="1"/>
    </row>
    <row r="91" spans="2:3" x14ac:dyDescent="0.3">
      <c r="B91" s="1"/>
      <c r="C91" s="1"/>
    </row>
    <row r="92" spans="2:3" x14ac:dyDescent="0.3">
      <c r="B92" s="1"/>
      <c r="C92" s="1"/>
    </row>
    <row r="93" spans="2:3" x14ac:dyDescent="0.3">
      <c r="B93" s="1"/>
      <c r="C93" s="1"/>
    </row>
    <row r="94" spans="2:3" x14ac:dyDescent="0.3">
      <c r="B94" s="1"/>
      <c r="C94" s="1"/>
    </row>
    <row r="95" spans="2:3" x14ac:dyDescent="0.3">
      <c r="B95" s="1"/>
      <c r="C95" s="1"/>
    </row>
    <row r="96" spans="2:3" x14ac:dyDescent="0.3">
      <c r="B96" s="1"/>
      <c r="C96" s="1"/>
    </row>
    <row r="97" spans="2:3" x14ac:dyDescent="0.3">
      <c r="B97" s="1"/>
      <c r="C97" s="1"/>
    </row>
    <row r="98" spans="2:3" x14ac:dyDescent="0.3">
      <c r="B98" s="1"/>
      <c r="C98" s="1"/>
    </row>
    <row r="99" spans="2:3" x14ac:dyDescent="0.3">
      <c r="B99" s="1"/>
      <c r="C99" s="1"/>
    </row>
    <row r="100" spans="2:3" x14ac:dyDescent="0.3">
      <c r="B100" s="1"/>
      <c r="C100" s="1"/>
    </row>
    <row r="101" spans="2:3" x14ac:dyDescent="0.3">
      <c r="B101" s="1"/>
      <c r="C101" s="1"/>
    </row>
    <row r="102" spans="2:3" x14ac:dyDescent="0.3">
      <c r="B102" s="1"/>
      <c r="C102" s="1"/>
    </row>
    <row r="103" spans="2:3" x14ac:dyDescent="0.3">
      <c r="B103" s="1"/>
      <c r="C103" s="1"/>
    </row>
    <row r="104" spans="2:3" x14ac:dyDescent="0.3">
      <c r="B104" s="1"/>
      <c r="C104" s="1"/>
    </row>
    <row r="105" spans="2:3" x14ac:dyDescent="0.3">
      <c r="B105" s="1"/>
      <c r="C105" s="1"/>
    </row>
    <row r="106" spans="2:3" x14ac:dyDescent="0.3">
      <c r="B106" s="1"/>
      <c r="C106" s="1"/>
    </row>
    <row r="107" spans="2:3" x14ac:dyDescent="0.3">
      <c r="B107" s="1"/>
      <c r="C107" s="1"/>
    </row>
    <row r="108" spans="2:3" x14ac:dyDescent="0.3">
      <c r="B108" s="1"/>
      <c r="C108" s="1"/>
    </row>
    <row r="109" spans="2:3" x14ac:dyDescent="0.3">
      <c r="B109" s="1"/>
      <c r="C109" s="1"/>
    </row>
    <row r="110" spans="2:3" x14ac:dyDescent="0.3">
      <c r="B110" s="1"/>
      <c r="C110" s="1"/>
    </row>
    <row r="111" spans="2:3" x14ac:dyDescent="0.3">
      <c r="B111" s="1"/>
      <c r="C111" s="1"/>
    </row>
    <row r="112" spans="2:3" x14ac:dyDescent="0.3">
      <c r="B112" s="1"/>
      <c r="C112" s="1"/>
    </row>
    <row r="113" spans="2:3" x14ac:dyDescent="0.3">
      <c r="B113" s="1"/>
      <c r="C113" s="1"/>
    </row>
    <row r="114" spans="2:3" x14ac:dyDescent="0.3">
      <c r="B114" s="1"/>
      <c r="C114" s="1"/>
    </row>
    <row r="115" spans="2:3" x14ac:dyDescent="0.3">
      <c r="B115" s="1"/>
      <c r="C115" s="1"/>
    </row>
    <row r="116" spans="2:3" x14ac:dyDescent="0.3">
      <c r="B116" s="1"/>
      <c r="C116" s="1"/>
    </row>
    <row r="117" spans="2:3" x14ac:dyDescent="0.3">
      <c r="B117" s="1"/>
      <c r="C117" s="1"/>
    </row>
    <row r="118" spans="2:3" x14ac:dyDescent="0.3">
      <c r="B118" s="1"/>
      <c r="C118" s="1"/>
    </row>
    <row r="119" spans="2:3" x14ac:dyDescent="0.3">
      <c r="B119" s="1"/>
      <c r="C119" s="1"/>
    </row>
    <row r="120" spans="2:3" x14ac:dyDescent="0.3">
      <c r="B120" s="1"/>
      <c r="C120" s="1"/>
    </row>
    <row r="121" spans="2:3" x14ac:dyDescent="0.3">
      <c r="B121" s="1"/>
      <c r="C121" s="1"/>
    </row>
    <row r="122" spans="2:3" x14ac:dyDescent="0.3">
      <c r="B122" s="1"/>
      <c r="C122" s="1"/>
    </row>
    <row r="123" spans="2:3" x14ac:dyDescent="0.3">
      <c r="B123" s="1"/>
      <c r="C123" s="1"/>
    </row>
    <row r="124" spans="2:3" x14ac:dyDescent="0.3">
      <c r="B124" s="1"/>
      <c r="C124" s="1"/>
    </row>
    <row r="125" spans="2:3" x14ac:dyDescent="0.3">
      <c r="B125" s="1"/>
      <c r="C125" s="1"/>
    </row>
    <row r="126" spans="2:3" x14ac:dyDescent="0.3">
      <c r="B126" s="1"/>
      <c r="C126" s="1"/>
    </row>
    <row r="127" spans="2:3" x14ac:dyDescent="0.3">
      <c r="B127" s="1"/>
      <c r="C127" s="1"/>
    </row>
    <row r="128" spans="2:3" x14ac:dyDescent="0.3">
      <c r="B128" s="1"/>
      <c r="C128" s="1"/>
    </row>
    <row r="129" spans="2:3" x14ac:dyDescent="0.3">
      <c r="B129" s="1"/>
      <c r="C129" s="1"/>
    </row>
    <row r="130" spans="2:3" x14ac:dyDescent="0.3">
      <c r="B130" s="1"/>
      <c r="C130" s="1"/>
    </row>
    <row r="131" spans="2:3" x14ac:dyDescent="0.3">
      <c r="B131" s="1"/>
      <c r="C131" s="1"/>
    </row>
    <row r="132" spans="2:3" x14ac:dyDescent="0.3">
      <c r="B132" s="1"/>
      <c r="C132" s="1"/>
    </row>
    <row r="133" spans="2:3" x14ac:dyDescent="0.3">
      <c r="B133" s="1"/>
      <c r="C133" s="1"/>
    </row>
    <row r="134" spans="2:3" x14ac:dyDescent="0.3">
      <c r="B134" s="1"/>
      <c r="C134" s="1"/>
    </row>
    <row r="135" spans="2:3" x14ac:dyDescent="0.3">
      <c r="B135" s="1"/>
      <c r="C135" s="1"/>
    </row>
    <row r="136" spans="2:3" x14ac:dyDescent="0.3">
      <c r="B136" s="1"/>
      <c r="C136" s="1"/>
    </row>
    <row r="137" spans="2:3" x14ac:dyDescent="0.3">
      <c r="B137" s="1"/>
      <c r="C137" s="1"/>
    </row>
    <row r="138" spans="2:3" x14ac:dyDescent="0.3">
      <c r="B138" s="1"/>
      <c r="C138" s="1"/>
    </row>
    <row r="139" spans="2:3" x14ac:dyDescent="0.3">
      <c r="B139" s="1"/>
      <c r="C139" s="1"/>
    </row>
    <row r="140" spans="2:3" x14ac:dyDescent="0.3">
      <c r="B140" s="1"/>
      <c r="C140" s="1"/>
    </row>
    <row r="141" spans="2:3" x14ac:dyDescent="0.3">
      <c r="B141" s="1"/>
      <c r="C141" s="1"/>
    </row>
    <row r="142" spans="2:3" x14ac:dyDescent="0.3">
      <c r="B142" s="1"/>
      <c r="C142" s="1"/>
    </row>
    <row r="143" spans="2:3" x14ac:dyDescent="0.3">
      <c r="B143" s="1"/>
      <c r="C143" s="1"/>
    </row>
    <row r="144" spans="2:3" x14ac:dyDescent="0.3">
      <c r="B144" s="1"/>
      <c r="C144" s="1"/>
    </row>
    <row r="145" spans="2:3" x14ac:dyDescent="0.3">
      <c r="B145" s="1"/>
      <c r="C145" s="1"/>
    </row>
    <row r="146" spans="2:3" x14ac:dyDescent="0.3">
      <c r="B146" s="1"/>
      <c r="C146" s="1"/>
    </row>
    <row r="147" spans="2:3" x14ac:dyDescent="0.3">
      <c r="B147" s="1"/>
      <c r="C147" s="1"/>
    </row>
    <row r="148" spans="2:3" x14ac:dyDescent="0.3">
      <c r="B148" s="1"/>
      <c r="C148" s="1"/>
    </row>
    <row r="149" spans="2:3" x14ac:dyDescent="0.3">
      <c r="B149" s="1"/>
      <c r="C149" s="1"/>
    </row>
    <row r="150" spans="2:3" x14ac:dyDescent="0.3">
      <c r="B150" s="1"/>
      <c r="C150" s="1"/>
    </row>
    <row r="151" spans="2:3" x14ac:dyDescent="0.3">
      <c r="B151" s="1"/>
      <c r="C151" s="1"/>
    </row>
    <row r="152" spans="2:3" x14ac:dyDescent="0.3">
      <c r="B152" s="1"/>
      <c r="C152" s="1"/>
    </row>
    <row r="153" spans="2:3" x14ac:dyDescent="0.3">
      <c r="B153" s="1"/>
      <c r="C153" s="1"/>
    </row>
    <row r="154" spans="2:3" x14ac:dyDescent="0.3">
      <c r="B154" s="1"/>
      <c r="C154" s="1"/>
    </row>
    <row r="155" spans="2:3" x14ac:dyDescent="0.3">
      <c r="B155" s="1"/>
      <c r="C155" s="1"/>
    </row>
    <row r="156" spans="2:3" x14ac:dyDescent="0.3">
      <c r="B156" s="1"/>
      <c r="C156" s="1"/>
    </row>
    <row r="157" spans="2:3" x14ac:dyDescent="0.3">
      <c r="B157" s="1"/>
      <c r="C157" s="1"/>
    </row>
    <row r="158" spans="2:3" x14ac:dyDescent="0.3">
      <c r="B158" s="1"/>
      <c r="C158" s="1"/>
    </row>
    <row r="159" spans="2:3" x14ac:dyDescent="0.3">
      <c r="B159" s="1"/>
      <c r="C159" s="1"/>
    </row>
    <row r="160" spans="2:3" x14ac:dyDescent="0.3">
      <c r="B160" s="1"/>
      <c r="C160" s="1"/>
    </row>
    <row r="161" spans="2:3" x14ac:dyDescent="0.3">
      <c r="B161" s="1"/>
      <c r="C161" s="1"/>
    </row>
    <row r="162" spans="2:3" x14ac:dyDescent="0.3">
      <c r="B162" s="1"/>
      <c r="C162" s="1"/>
    </row>
    <row r="163" spans="2:3" x14ac:dyDescent="0.3">
      <c r="B163" s="1"/>
      <c r="C163" s="1"/>
    </row>
    <row r="164" spans="2:3" x14ac:dyDescent="0.3">
      <c r="B164" s="1"/>
      <c r="C164" s="1"/>
    </row>
    <row r="165" spans="2:3" x14ac:dyDescent="0.3">
      <c r="B165" s="1"/>
      <c r="C165" s="1"/>
    </row>
    <row r="166" spans="2:3" x14ac:dyDescent="0.3">
      <c r="B166" s="1"/>
      <c r="C166" s="1"/>
    </row>
    <row r="167" spans="2:3" x14ac:dyDescent="0.3">
      <c r="B167" s="1"/>
      <c r="C167" s="1"/>
    </row>
    <row r="168" spans="2:3" x14ac:dyDescent="0.3">
      <c r="B168" s="1"/>
      <c r="C168" s="1"/>
    </row>
    <row r="169" spans="2:3" x14ac:dyDescent="0.3">
      <c r="B169" s="1"/>
      <c r="C169" s="1"/>
    </row>
    <row r="170" spans="2:3" x14ac:dyDescent="0.3">
      <c r="B170" s="1"/>
      <c r="C170" s="1"/>
    </row>
    <row r="171" spans="2:3" x14ac:dyDescent="0.3">
      <c r="B171" s="1"/>
      <c r="C171" s="1"/>
    </row>
    <row r="172" spans="2:3" x14ac:dyDescent="0.3">
      <c r="B172" s="1"/>
      <c r="C172" s="1"/>
    </row>
    <row r="173" spans="2:3" x14ac:dyDescent="0.3">
      <c r="B173" s="1"/>
      <c r="C173" s="1"/>
    </row>
    <row r="174" spans="2:3" x14ac:dyDescent="0.3">
      <c r="B174" s="1"/>
      <c r="C174" s="1"/>
    </row>
    <row r="175" spans="2:3" x14ac:dyDescent="0.3">
      <c r="B175" s="1"/>
      <c r="C175" s="1"/>
    </row>
    <row r="176" spans="2:3" x14ac:dyDescent="0.3">
      <c r="B176" s="1"/>
      <c r="C176" s="1"/>
    </row>
    <row r="177" spans="2:3" x14ac:dyDescent="0.3">
      <c r="B177" s="1"/>
      <c r="C177" s="1"/>
    </row>
    <row r="178" spans="2:3" x14ac:dyDescent="0.3">
      <c r="B178" s="1"/>
      <c r="C178" s="1"/>
    </row>
    <row r="179" spans="2:3" x14ac:dyDescent="0.3">
      <c r="B179" s="1"/>
      <c r="C179" s="1"/>
    </row>
    <row r="180" spans="2:3" x14ac:dyDescent="0.3">
      <c r="B180" s="1"/>
      <c r="C180" s="1"/>
    </row>
    <row r="181" spans="2:3" x14ac:dyDescent="0.3">
      <c r="B181" s="1"/>
      <c r="C181" s="1"/>
    </row>
    <row r="182" spans="2:3" x14ac:dyDescent="0.3">
      <c r="B182" s="1"/>
      <c r="C182" s="1"/>
    </row>
    <row r="183" spans="2:3" x14ac:dyDescent="0.3">
      <c r="B183" s="1"/>
      <c r="C183" s="1"/>
    </row>
    <row r="184" spans="2:3" x14ac:dyDescent="0.3">
      <c r="B184" s="1"/>
      <c r="C184" s="1"/>
    </row>
    <row r="185" spans="2:3" x14ac:dyDescent="0.3">
      <c r="B185" s="1"/>
      <c r="C185" s="1"/>
    </row>
    <row r="186" spans="2:3" x14ac:dyDescent="0.3">
      <c r="B186" s="1"/>
      <c r="C186" s="1"/>
    </row>
    <row r="187" spans="2:3" x14ac:dyDescent="0.3">
      <c r="B187" s="1"/>
      <c r="C187" s="1"/>
    </row>
    <row r="188" spans="2:3" x14ac:dyDescent="0.3">
      <c r="B188" s="1"/>
      <c r="C188" s="1"/>
    </row>
    <row r="189" spans="2:3" x14ac:dyDescent="0.3">
      <c r="B189" s="1"/>
      <c r="C189" s="1"/>
    </row>
    <row r="190" spans="2:3" x14ac:dyDescent="0.3">
      <c r="B190" s="1"/>
      <c r="C190" s="1"/>
    </row>
    <row r="191" spans="2:3" x14ac:dyDescent="0.3">
      <c r="B191" s="1"/>
      <c r="C191" s="1"/>
    </row>
    <row r="192" spans="2:3" x14ac:dyDescent="0.3">
      <c r="B192" s="1"/>
      <c r="C192" s="1"/>
    </row>
    <row r="193" spans="2:3" x14ac:dyDescent="0.3">
      <c r="B193" s="1"/>
      <c r="C193" s="1"/>
    </row>
    <row r="194" spans="2:3" x14ac:dyDescent="0.3">
      <c r="B194" s="1"/>
      <c r="C194" s="1"/>
    </row>
    <row r="195" spans="2:3" x14ac:dyDescent="0.3">
      <c r="B195" s="1"/>
      <c r="C195" s="1"/>
    </row>
    <row r="196" spans="2:3" x14ac:dyDescent="0.3">
      <c r="B196" s="1"/>
      <c r="C196" s="1"/>
    </row>
    <row r="197" spans="2:3" x14ac:dyDescent="0.3">
      <c r="B197" s="1"/>
      <c r="C197" s="1"/>
    </row>
    <row r="198" spans="2:3" x14ac:dyDescent="0.3">
      <c r="B198" s="1"/>
      <c r="C198" s="1"/>
    </row>
    <row r="199" spans="2:3" x14ac:dyDescent="0.3">
      <c r="B199" s="1"/>
      <c r="C199" s="1"/>
    </row>
    <row r="200" spans="2:3" x14ac:dyDescent="0.3">
      <c r="B200" s="1"/>
      <c r="C200" s="1"/>
    </row>
    <row r="201" spans="2:3" x14ac:dyDescent="0.3">
      <c r="B201" s="1"/>
      <c r="C201" s="1"/>
    </row>
    <row r="202" spans="2:3" x14ac:dyDescent="0.3">
      <c r="B202" s="1"/>
      <c r="C202" s="1"/>
    </row>
    <row r="203" spans="2:3" x14ac:dyDescent="0.3">
      <c r="B203" s="1"/>
      <c r="C203" s="1"/>
    </row>
    <row r="204" spans="2:3" x14ac:dyDescent="0.3">
      <c r="B204" s="1"/>
      <c r="C204" s="1"/>
    </row>
    <row r="205" spans="2:3" x14ac:dyDescent="0.3">
      <c r="B205" s="1"/>
      <c r="C205" s="1"/>
    </row>
    <row r="206" spans="2:3" x14ac:dyDescent="0.3">
      <c r="B206" s="1"/>
      <c r="C206" s="1"/>
    </row>
    <row r="207" spans="2:3" x14ac:dyDescent="0.3">
      <c r="B207" s="1"/>
      <c r="C207" s="1"/>
    </row>
    <row r="208" spans="2:3" x14ac:dyDescent="0.3">
      <c r="B208" s="1"/>
      <c r="C208" s="1"/>
    </row>
    <row r="209" spans="2:3" x14ac:dyDescent="0.3">
      <c r="B209" s="1"/>
      <c r="C209" s="1"/>
    </row>
    <row r="210" spans="2:3" x14ac:dyDescent="0.3">
      <c r="B210" s="1"/>
      <c r="C210" s="1"/>
    </row>
    <row r="211" spans="2:3" x14ac:dyDescent="0.3">
      <c r="B211" s="1"/>
      <c r="C211" s="1"/>
    </row>
    <row r="212" spans="2:3" x14ac:dyDescent="0.3">
      <c r="B212" s="1"/>
      <c r="C212" s="1"/>
    </row>
    <row r="213" spans="2:3" x14ac:dyDescent="0.3">
      <c r="B213" s="1"/>
      <c r="C213" s="1"/>
    </row>
    <row r="214" spans="2:3" x14ac:dyDescent="0.3">
      <c r="B214" s="1"/>
      <c r="C214" s="1"/>
    </row>
    <row r="215" spans="2:3" x14ac:dyDescent="0.3">
      <c r="B215" s="1"/>
      <c r="C215" s="1"/>
    </row>
  </sheetData>
  <mergeCells count="12">
    <mergeCell ref="B2:D2"/>
    <mergeCell ref="B3:D3"/>
    <mergeCell ref="B1:L1"/>
    <mergeCell ref="E2:L2"/>
    <mergeCell ref="E3:L3"/>
    <mergeCell ref="E4:L4"/>
    <mergeCell ref="B5:B8"/>
    <mergeCell ref="C5:C8"/>
    <mergeCell ref="E5:F5"/>
    <mergeCell ref="G5:H5"/>
    <mergeCell ref="I5:J5"/>
    <mergeCell ref="K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9"/>
  <sheetViews>
    <sheetView zoomScale="70" zoomScaleNormal="70" workbookViewId="0">
      <selection activeCell="N10" sqref="N10"/>
    </sheetView>
  </sheetViews>
  <sheetFormatPr defaultColWidth="9.140625" defaultRowHeight="16.5" x14ac:dyDescent="0.3"/>
  <cols>
    <col min="1" max="1" width="18.42578125" style="1" customWidth="1"/>
    <col min="2" max="2" width="5.42578125" style="2" customWidth="1"/>
    <col min="3" max="3" width="39.42578125" style="1" customWidth="1"/>
    <col min="4" max="4" width="15.42578125" style="1" customWidth="1"/>
    <col min="5" max="5" width="12.85546875" style="1" customWidth="1"/>
    <col min="6" max="6" width="12.5703125" style="1" customWidth="1"/>
    <col min="7" max="7" width="13.42578125" style="65" customWidth="1"/>
    <col min="8" max="8" width="13.42578125" style="1" customWidth="1"/>
    <col min="9" max="9" width="12.5703125" style="65" customWidth="1"/>
    <col min="10" max="10" width="13" style="1" customWidth="1"/>
    <col min="11" max="11" width="14" style="1" customWidth="1"/>
    <col min="12" max="12" width="12.85546875" style="1" customWidth="1"/>
    <col min="13" max="16384" width="9.140625" style="1"/>
  </cols>
  <sheetData>
    <row r="1" spans="2:12" ht="89.25" customHeight="1" x14ac:dyDescent="0.3">
      <c r="B1" s="98" t="s">
        <v>72</v>
      </c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2:12" ht="18.75" customHeight="1" x14ac:dyDescent="0.3">
      <c r="B2" s="96" t="s">
        <v>71</v>
      </c>
      <c r="C2" s="97"/>
      <c r="D2" s="97"/>
      <c r="E2" s="103" t="s">
        <v>37</v>
      </c>
      <c r="F2" s="104"/>
      <c r="G2" s="104"/>
      <c r="H2" s="104"/>
      <c r="I2" s="104"/>
      <c r="J2" s="104"/>
      <c r="K2" s="104"/>
      <c r="L2" s="104"/>
    </row>
    <row r="3" spans="2:12" ht="18.75" customHeight="1" x14ac:dyDescent="0.3">
      <c r="B3" s="96" t="s">
        <v>25</v>
      </c>
      <c r="C3" s="97"/>
      <c r="D3" s="97"/>
      <c r="E3" s="105"/>
      <c r="F3" s="106"/>
      <c r="G3" s="106"/>
      <c r="H3" s="106"/>
      <c r="I3" s="106"/>
      <c r="J3" s="106"/>
      <c r="K3" s="106"/>
      <c r="L3" s="106"/>
    </row>
    <row r="4" spans="2:12" ht="42.75" customHeight="1" x14ac:dyDescent="0.3">
      <c r="B4" s="95" t="s">
        <v>1</v>
      </c>
      <c r="C4" s="93" t="s">
        <v>0</v>
      </c>
      <c r="D4" s="107"/>
      <c r="E4" s="95" t="s">
        <v>43</v>
      </c>
      <c r="F4" s="93"/>
      <c r="G4" s="95" t="s">
        <v>44</v>
      </c>
      <c r="H4" s="93"/>
      <c r="I4" s="95" t="s">
        <v>45</v>
      </c>
      <c r="J4" s="93"/>
      <c r="K4" s="95" t="s">
        <v>46</v>
      </c>
      <c r="L4" s="93"/>
    </row>
    <row r="5" spans="2:12" ht="41.25" customHeight="1" x14ac:dyDescent="0.3">
      <c r="B5" s="95"/>
      <c r="C5" s="93"/>
      <c r="D5" s="108"/>
      <c r="E5" s="19" t="s">
        <v>47</v>
      </c>
      <c r="F5" s="19" t="s">
        <v>48</v>
      </c>
      <c r="G5" s="19" t="s">
        <v>47</v>
      </c>
      <c r="H5" s="19" t="s">
        <v>48</v>
      </c>
      <c r="I5" s="19" t="s">
        <v>47</v>
      </c>
      <c r="J5" s="19" t="s">
        <v>48</v>
      </c>
      <c r="K5" s="19" t="s">
        <v>49</v>
      </c>
      <c r="L5" s="19" t="s">
        <v>50</v>
      </c>
    </row>
    <row r="6" spans="2:12" ht="22.5" customHeight="1" x14ac:dyDescent="0.3">
      <c r="B6" s="95"/>
      <c r="C6" s="93"/>
      <c r="D6" s="26" t="s">
        <v>3</v>
      </c>
      <c r="E6" s="7">
        <f>'Data Entry for CO III'!E7</f>
        <v>30</v>
      </c>
      <c r="F6" s="7">
        <v>70</v>
      </c>
      <c r="G6" s="7">
        <v>30</v>
      </c>
      <c r="H6" s="7">
        <f>'Data Entry for CO III'!H7</f>
        <v>70</v>
      </c>
      <c r="I6" s="7">
        <f>'Data Entry for CO III'!I7</f>
        <v>30</v>
      </c>
      <c r="J6" s="7">
        <f>'Data Entry for CO III'!J7</f>
        <v>70</v>
      </c>
      <c r="K6" s="7">
        <f>'Data Entry for CO III'!K7</f>
        <v>25</v>
      </c>
      <c r="L6" s="7">
        <f>'Data Entry for CO III'!L7</f>
        <v>25</v>
      </c>
    </row>
    <row r="7" spans="2:12" ht="22.5" customHeight="1" x14ac:dyDescent="0.3">
      <c r="B7" s="95"/>
      <c r="C7" s="93"/>
      <c r="D7" s="26" t="s">
        <v>4</v>
      </c>
      <c r="E7" s="7">
        <f>E6/2</f>
        <v>15</v>
      </c>
      <c r="F7" s="7">
        <f t="shared" ref="F7:L7" si="0">F6/2</f>
        <v>35</v>
      </c>
      <c r="G7" s="7">
        <f t="shared" si="0"/>
        <v>15</v>
      </c>
      <c r="H7" s="7">
        <f t="shared" si="0"/>
        <v>35</v>
      </c>
      <c r="I7" s="7">
        <f t="shared" si="0"/>
        <v>15</v>
      </c>
      <c r="J7" s="7">
        <f t="shared" si="0"/>
        <v>35</v>
      </c>
      <c r="K7" s="7">
        <f t="shared" si="0"/>
        <v>12.5</v>
      </c>
      <c r="L7" s="7">
        <f t="shared" si="0"/>
        <v>12.5</v>
      </c>
    </row>
    <row r="8" spans="2:12" s="29" customFormat="1" x14ac:dyDescent="0.3">
      <c r="B8" s="48"/>
      <c r="G8" s="64"/>
      <c r="I8" s="64"/>
    </row>
    <row r="9" spans="2:12" ht="23.25" customHeight="1" x14ac:dyDescent="0.3">
      <c r="C9" s="40" t="s">
        <v>8</v>
      </c>
      <c r="D9" s="3"/>
      <c r="E9" s="32">
        <f>COUNT('Data Entry for CO III'!E9:E28)</f>
        <v>20</v>
      </c>
      <c r="F9" s="32">
        <f>COUNT('Data Entry for CO III'!F9:F28)</f>
        <v>20</v>
      </c>
      <c r="G9" s="32">
        <f>COUNT('Data Entry for CO III'!G9:G28)</f>
        <v>20</v>
      </c>
      <c r="H9" s="32">
        <f>COUNT('Data Entry for CO III'!H9:H28)</f>
        <v>20</v>
      </c>
      <c r="I9" s="32">
        <f>COUNT('Data Entry for CO III'!I9:I28)</f>
        <v>20</v>
      </c>
      <c r="J9" s="32">
        <f>COUNT('Data Entry for CO III'!J9:J28)</f>
        <v>20</v>
      </c>
      <c r="K9" s="32">
        <f>COUNT('Data Entry for CO III'!K9:K28)</f>
        <v>20</v>
      </c>
      <c r="L9" s="32">
        <f>COUNT('Data Entry for CO III'!L9:L28)</f>
        <v>20</v>
      </c>
    </row>
    <row r="10" spans="2:12" ht="24.75" customHeight="1" x14ac:dyDescent="0.3">
      <c r="C10" s="40" t="s">
        <v>27</v>
      </c>
      <c r="D10" s="3"/>
      <c r="E10" s="32">
        <f>COUNTIF('Data Entry for CO III'!E9:E28,"&gt;=15")</f>
        <v>16</v>
      </c>
      <c r="F10" s="32">
        <f>COUNTIF('Data Entry for CO III'!F9:F28,"&gt;=35")</f>
        <v>13</v>
      </c>
      <c r="G10" s="32">
        <f>COUNTIF('Data Entry for CO III'!G9:G28,"&gt;=15")</f>
        <v>18</v>
      </c>
      <c r="H10" s="32">
        <f>COUNTIF('Data Entry for CO III'!H9:H28,"&gt;=35")</f>
        <v>18</v>
      </c>
      <c r="I10" s="32">
        <f>COUNTIF('Data Entry for CO III'!I9:I28,"&gt;=15")</f>
        <v>17</v>
      </c>
      <c r="J10" s="32">
        <f>COUNTIF('Data Entry for CO III'!J9:J28,"&gt;=35")</f>
        <v>17</v>
      </c>
      <c r="K10" s="32">
        <f>COUNTIF('Data Entry for CO III'!K9:K28,"&gt;=12.5")</f>
        <v>18</v>
      </c>
      <c r="L10" s="32">
        <f>COUNTIF('Data Entry for CO III'!L9:L28,"&gt;=12.5")</f>
        <v>18</v>
      </c>
    </row>
    <row r="11" spans="2:12" ht="27" customHeight="1" x14ac:dyDescent="0.3">
      <c r="C11" s="52" t="s">
        <v>33</v>
      </c>
      <c r="D11" s="5"/>
      <c r="E11" s="33">
        <f>E10/E9*100</f>
        <v>80</v>
      </c>
      <c r="F11" s="33">
        <f t="shared" ref="F11:L11" si="1">F10/F9*100</f>
        <v>65</v>
      </c>
      <c r="G11" s="33">
        <f t="shared" si="1"/>
        <v>90</v>
      </c>
      <c r="H11" s="33">
        <f t="shared" si="1"/>
        <v>90</v>
      </c>
      <c r="I11" s="33">
        <f t="shared" si="1"/>
        <v>85</v>
      </c>
      <c r="J11" s="33">
        <f t="shared" si="1"/>
        <v>85</v>
      </c>
      <c r="K11" s="33">
        <f t="shared" si="1"/>
        <v>90</v>
      </c>
      <c r="L11" s="33">
        <f t="shared" si="1"/>
        <v>90</v>
      </c>
    </row>
    <row r="12" spans="2:12" ht="23.25" customHeight="1" x14ac:dyDescent="0.3">
      <c r="C12" s="22" t="s">
        <v>7</v>
      </c>
      <c r="D12" s="4"/>
      <c r="E12" s="6" t="str">
        <f>IF(E11&gt;=70,"Level 3",IF(E11&gt;=60,"Level 2",IF(E11&gt;=40,"Level 1")))</f>
        <v>Level 3</v>
      </c>
      <c r="F12" s="6" t="str">
        <f t="shared" ref="F12:L12" si="2">IF(F11&gt;=70,"Level 3",IF(F11&gt;=60,"Level 2",IF(F11&gt;=40,"Level 1")))</f>
        <v>Level 2</v>
      </c>
      <c r="G12" s="6" t="str">
        <f t="shared" si="2"/>
        <v>Level 3</v>
      </c>
      <c r="H12" s="6" t="str">
        <f t="shared" si="2"/>
        <v>Level 3</v>
      </c>
      <c r="I12" s="6" t="str">
        <f t="shared" si="2"/>
        <v>Level 3</v>
      </c>
      <c r="J12" s="6" t="str">
        <f t="shared" si="2"/>
        <v>Level 3</v>
      </c>
      <c r="K12" s="6" t="str">
        <f t="shared" si="2"/>
        <v>Level 3</v>
      </c>
      <c r="L12" s="6" t="str">
        <f t="shared" si="2"/>
        <v>Level 3</v>
      </c>
    </row>
    <row r="14" spans="2:12" x14ac:dyDescent="0.3">
      <c r="F14" s="101"/>
      <c r="G14" s="101"/>
      <c r="H14" s="101"/>
      <c r="I14" s="101"/>
      <c r="J14" s="101"/>
    </row>
    <row r="15" spans="2:12" ht="23.25" customHeight="1" x14ac:dyDescent="0.3">
      <c r="E15" s="102" t="s">
        <v>9</v>
      </c>
      <c r="F15" s="62"/>
      <c r="G15" s="36" t="s">
        <v>13</v>
      </c>
      <c r="H15" s="36" t="s">
        <v>26</v>
      </c>
      <c r="I15" s="36" t="s">
        <v>14</v>
      </c>
      <c r="J15" s="36" t="s">
        <v>12</v>
      </c>
    </row>
    <row r="16" spans="2:12" ht="23.25" customHeight="1" x14ac:dyDescent="0.3">
      <c r="E16" s="102"/>
      <c r="F16" s="23" t="s">
        <v>5</v>
      </c>
      <c r="G16" s="8">
        <f>E11</f>
        <v>80</v>
      </c>
      <c r="H16" s="13" t="str">
        <f>IF(G16&gt;=70,"3",IF(G16&gt;=60,"2",IF(G16&gt;=40,"1")))</f>
        <v>3</v>
      </c>
      <c r="I16" s="8">
        <f>F11</f>
        <v>65</v>
      </c>
      <c r="J16" s="13" t="str">
        <f>IF(I16&gt;=70,"3",IF(I16&gt;=60,"2",IF(I16&gt;=40,"1")))</f>
        <v>2</v>
      </c>
    </row>
    <row r="17" spans="5:10" ht="23.25" customHeight="1" x14ac:dyDescent="0.3">
      <c r="E17" s="102"/>
      <c r="F17" s="10" t="s">
        <v>6</v>
      </c>
      <c r="G17" s="8">
        <f>G11</f>
        <v>90</v>
      </c>
      <c r="H17" s="13" t="str">
        <f t="shared" ref="H17:H19" si="3">IF(G17&gt;=70,"3",IF(G17&gt;=60,"2",IF(G17&gt;=40,"1")))</f>
        <v>3</v>
      </c>
      <c r="I17" s="9">
        <f>H11</f>
        <v>90</v>
      </c>
      <c r="J17" s="13" t="str">
        <f t="shared" ref="J17:J19" si="4">IF(I17&gt;=70,"3",IF(I17&gt;=60,"2",IF(I17&gt;=40,"1")))</f>
        <v>3</v>
      </c>
    </row>
    <row r="18" spans="5:10" ht="23.25" customHeight="1" x14ac:dyDescent="0.3">
      <c r="E18" s="102"/>
      <c r="F18" s="24" t="s">
        <v>10</v>
      </c>
      <c r="G18" s="8">
        <f>I11</f>
        <v>85</v>
      </c>
      <c r="H18" s="13" t="str">
        <f t="shared" si="3"/>
        <v>3</v>
      </c>
      <c r="I18" s="11">
        <f>J11</f>
        <v>85</v>
      </c>
      <c r="J18" s="13" t="str">
        <f t="shared" si="4"/>
        <v>3</v>
      </c>
    </row>
    <row r="19" spans="5:10" ht="23.25" customHeight="1" x14ac:dyDescent="0.3">
      <c r="E19" s="102"/>
      <c r="F19" s="25" t="s">
        <v>11</v>
      </c>
      <c r="G19" s="8">
        <f>K11</f>
        <v>90</v>
      </c>
      <c r="H19" s="13" t="str">
        <f t="shared" si="3"/>
        <v>3</v>
      </c>
      <c r="I19" s="12">
        <f>L11</f>
        <v>90</v>
      </c>
      <c r="J19" s="13" t="str">
        <f t="shared" si="4"/>
        <v>3</v>
      </c>
    </row>
  </sheetData>
  <mergeCells count="14">
    <mergeCell ref="I4:J4"/>
    <mergeCell ref="F14:J14"/>
    <mergeCell ref="E15:E19"/>
    <mergeCell ref="B1:L1"/>
    <mergeCell ref="E2:L2"/>
    <mergeCell ref="E3:L3"/>
    <mergeCell ref="D4:D5"/>
    <mergeCell ref="B2:D2"/>
    <mergeCell ref="B3:D3"/>
    <mergeCell ref="C4:C7"/>
    <mergeCell ref="B4:B7"/>
    <mergeCell ref="K4:L4"/>
    <mergeCell ref="E4:F4"/>
    <mergeCell ref="G4:H4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2"/>
  <sheetViews>
    <sheetView zoomScale="96" zoomScaleNormal="96" workbookViewId="0">
      <pane ySplit="6" topLeftCell="A21" activePane="bottomLeft" state="frozen"/>
      <selection activeCell="C1" sqref="C1"/>
      <selection pane="bottomLeft" activeCell="T29" sqref="T29"/>
    </sheetView>
  </sheetViews>
  <sheetFormatPr defaultColWidth="9.140625" defaultRowHeight="15.75" x14ac:dyDescent="0.25"/>
  <cols>
    <col min="1" max="1" width="5.42578125" style="34" customWidth="1"/>
    <col min="2" max="2" width="39.42578125" style="14" customWidth="1"/>
    <col min="3" max="3" width="14.5703125" style="37" customWidth="1"/>
    <col min="4" max="23" width="6.42578125" style="37" customWidth="1"/>
    <col min="24" max="16384" width="9.140625" style="37"/>
  </cols>
  <sheetData>
    <row r="1" spans="1:23" ht="89.25" customHeight="1" x14ac:dyDescent="0.25">
      <c r="A1" s="111" t="s">
        <v>73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21" customHeight="1" x14ac:dyDescent="0.25">
      <c r="A2" s="113" t="s">
        <v>71</v>
      </c>
      <c r="B2" s="113"/>
      <c r="C2" s="113"/>
      <c r="D2" s="109" t="s">
        <v>28</v>
      </c>
      <c r="E2" s="109" t="s">
        <v>29</v>
      </c>
      <c r="F2" s="109" t="s">
        <v>30</v>
      </c>
      <c r="G2" s="109" t="s">
        <v>31</v>
      </c>
      <c r="H2" s="109" t="s">
        <v>32</v>
      </c>
      <c r="I2" s="110" t="s">
        <v>28</v>
      </c>
      <c r="J2" s="110" t="s">
        <v>29</v>
      </c>
      <c r="K2" s="110" t="s">
        <v>30</v>
      </c>
      <c r="L2" s="110" t="s">
        <v>31</v>
      </c>
      <c r="M2" s="110" t="s">
        <v>32</v>
      </c>
      <c r="N2" s="114" t="s">
        <v>28</v>
      </c>
      <c r="O2" s="114" t="s">
        <v>29</v>
      </c>
      <c r="P2" s="114" t="s">
        <v>30</v>
      </c>
      <c r="Q2" s="114" t="s">
        <v>31</v>
      </c>
      <c r="R2" s="114" t="s">
        <v>32</v>
      </c>
      <c r="S2" s="110" t="s">
        <v>28</v>
      </c>
      <c r="T2" s="110" t="s">
        <v>29</v>
      </c>
      <c r="U2" s="110" t="s">
        <v>30</v>
      </c>
      <c r="V2" s="110" t="s">
        <v>31</v>
      </c>
      <c r="W2" s="110" t="s">
        <v>32</v>
      </c>
    </row>
    <row r="3" spans="1:23" ht="21" customHeight="1" x14ac:dyDescent="0.25">
      <c r="A3" s="113" t="s">
        <v>25</v>
      </c>
      <c r="B3" s="113"/>
      <c r="C3" s="113"/>
      <c r="D3" s="109"/>
      <c r="E3" s="109"/>
      <c r="F3" s="109"/>
      <c r="G3" s="109"/>
      <c r="H3" s="109"/>
      <c r="I3" s="110"/>
      <c r="J3" s="110"/>
      <c r="K3" s="110"/>
      <c r="L3" s="110"/>
      <c r="M3" s="110"/>
      <c r="N3" s="114"/>
      <c r="O3" s="114"/>
      <c r="P3" s="114"/>
      <c r="Q3" s="114"/>
      <c r="R3" s="114"/>
      <c r="S3" s="110"/>
      <c r="T3" s="110"/>
      <c r="U3" s="110"/>
      <c r="V3" s="110"/>
      <c r="W3" s="110"/>
    </row>
    <row r="4" spans="1:23" ht="27" customHeight="1" x14ac:dyDescent="0.25">
      <c r="A4" s="91"/>
      <c r="B4" s="93"/>
      <c r="C4" s="68"/>
      <c r="D4" s="109" t="s">
        <v>5</v>
      </c>
      <c r="E4" s="109"/>
      <c r="F4" s="109"/>
      <c r="G4" s="109"/>
      <c r="H4" s="109"/>
      <c r="I4" s="110" t="s">
        <v>6</v>
      </c>
      <c r="J4" s="110"/>
      <c r="K4" s="110"/>
      <c r="L4" s="110"/>
      <c r="M4" s="110"/>
      <c r="N4" s="114" t="s">
        <v>10</v>
      </c>
      <c r="O4" s="114"/>
      <c r="P4" s="114"/>
      <c r="Q4" s="114"/>
      <c r="R4" s="114"/>
      <c r="S4" s="114" t="s">
        <v>11</v>
      </c>
      <c r="T4" s="114"/>
      <c r="U4" s="114"/>
      <c r="V4" s="114"/>
      <c r="W4" s="114"/>
    </row>
    <row r="5" spans="1:23" ht="16.5" x14ac:dyDescent="0.25">
      <c r="A5" s="91"/>
      <c r="B5" s="93"/>
      <c r="C5" s="79" t="s">
        <v>3</v>
      </c>
      <c r="D5" s="49">
        <v>10</v>
      </c>
      <c r="E5" s="49">
        <v>10</v>
      </c>
      <c r="F5" s="49">
        <v>10</v>
      </c>
      <c r="G5" s="49">
        <v>10</v>
      </c>
      <c r="H5" s="49">
        <v>10</v>
      </c>
      <c r="I5" s="49">
        <v>10</v>
      </c>
      <c r="J5" s="49">
        <v>10</v>
      </c>
      <c r="K5" s="49">
        <v>10</v>
      </c>
      <c r="L5" s="49">
        <v>10</v>
      </c>
      <c r="M5" s="49">
        <v>10</v>
      </c>
      <c r="N5" s="49">
        <v>10</v>
      </c>
      <c r="O5" s="49">
        <v>10</v>
      </c>
      <c r="P5" s="49">
        <v>10</v>
      </c>
      <c r="Q5" s="49">
        <v>10</v>
      </c>
      <c r="R5" s="49">
        <v>10</v>
      </c>
      <c r="S5" s="49">
        <v>10</v>
      </c>
      <c r="T5" s="49">
        <v>10</v>
      </c>
      <c r="U5" s="49">
        <v>10</v>
      </c>
      <c r="V5" s="49">
        <v>10</v>
      </c>
      <c r="W5" s="49">
        <v>10</v>
      </c>
    </row>
    <row r="6" spans="1:23" ht="16.5" x14ac:dyDescent="0.25">
      <c r="A6" s="91"/>
      <c r="B6" s="94"/>
      <c r="C6" s="79" t="s">
        <v>4</v>
      </c>
      <c r="D6" s="82">
        <f>D5/2</f>
        <v>5</v>
      </c>
      <c r="E6" s="82">
        <f t="shared" ref="E6:W6" si="0">E5/2</f>
        <v>5</v>
      </c>
      <c r="F6" s="82">
        <f t="shared" si="0"/>
        <v>5</v>
      </c>
      <c r="G6" s="82">
        <f t="shared" si="0"/>
        <v>5</v>
      </c>
      <c r="H6" s="82">
        <f t="shared" si="0"/>
        <v>5</v>
      </c>
      <c r="I6" s="82">
        <f t="shared" si="0"/>
        <v>5</v>
      </c>
      <c r="J6" s="82">
        <f t="shared" si="0"/>
        <v>5</v>
      </c>
      <c r="K6" s="82">
        <f t="shared" si="0"/>
        <v>5</v>
      </c>
      <c r="L6" s="82">
        <f t="shared" si="0"/>
        <v>5</v>
      </c>
      <c r="M6" s="82">
        <f t="shared" si="0"/>
        <v>5</v>
      </c>
      <c r="N6" s="82">
        <f t="shared" si="0"/>
        <v>5</v>
      </c>
      <c r="O6" s="82">
        <f t="shared" si="0"/>
        <v>5</v>
      </c>
      <c r="P6" s="82">
        <f t="shared" si="0"/>
        <v>5</v>
      </c>
      <c r="Q6" s="82">
        <f t="shared" si="0"/>
        <v>5</v>
      </c>
      <c r="R6" s="82">
        <f t="shared" si="0"/>
        <v>5</v>
      </c>
      <c r="S6" s="82">
        <f t="shared" si="0"/>
        <v>5</v>
      </c>
      <c r="T6" s="82">
        <f t="shared" si="0"/>
        <v>5</v>
      </c>
      <c r="U6" s="82">
        <f t="shared" si="0"/>
        <v>5</v>
      </c>
      <c r="V6" s="82">
        <f t="shared" si="0"/>
        <v>5</v>
      </c>
      <c r="W6" s="82">
        <f t="shared" si="0"/>
        <v>5</v>
      </c>
    </row>
    <row r="7" spans="1:23" s="38" customFormat="1" x14ac:dyDescent="0.25">
      <c r="A7" s="69">
        <v>1</v>
      </c>
      <c r="B7" s="77" t="s">
        <v>51</v>
      </c>
      <c r="C7" s="83"/>
      <c r="D7" s="86">
        <v>5</v>
      </c>
      <c r="E7" s="86">
        <v>9</v>
      </c>
      <c r="F7" s="86">
        <v>8</v>
      </c>
      <c r="G7" s="86">
        <v>9</v>
      </c>
      <c r="H7" s="86">
        <v>8</v>
      </c>
      <c r="I7" s="87">
        <v>8</v>
      </c>
      <c r="J7" s="87">
        <v>9</v>
      </c>
      <c r="K7" s="87">
        <v>8</v>
      </c>
      <c r="L7" s="87">
        <v>7</v>
      </c>
      <c r="M7" s="87">
        <v>9</v>
      </c>
      <c r="N7" s="88">
        <v>10</v>
      </c>
      <c r="O7" s="88">
        <v>8</v>
      </c>
      <c r="P7" s="88">
        <v>9</v>
      </c>
      <c r="Q7" s="88">
        <v>10</v>
      </c>
      <c r="R7" s="88">
        <v>10</v>
      </c>
      <c r="S7" s="89">
        <v>9</v>
      </c>
      <c r="T7" s="89">
        <v>7</v>
      </c>
      <c r="U7" s="89">
        <v>5</v>
      </c>
      <c r="V7" s="89">
        <v>7</v>
      </c>
      <c r="W7" s="89">
        <v>8</v>
      </c>
    </row>
    <row r="8" spans="1:23" x14ac:dyDescent="0.25">
      <c r="A8" s="78">
        <v>2</v>
      </c>
      <c r="B8" s="77" t="s">
        <v>52</v>
      </c>
      <c r="C8" s="84"/>
      <c r="D8" s="86">
        <v>5</v>
      </c>
      <c r="E8" s="86">
        <v>8</v>
      </c>
      <c r="F8" s="86">
        <v>9</v>
      </c>
      <c r="G8" s="86">
        <v>7</v>
      </c>
      <c r="H8" s="86">
        <v>7</v>
      </c>
      <c r="I8" s="87">
        <v>9</v>
      </c>
      <c r="J8" s="87">
        <v>9</v>
      </c>
      <c r="K8" s="87">
        <v>9</v>
      </c>
      <c r="L8" s="87">
        <v>9</v>
      </c>
      <c r="M8" s="87">
        <v>8</v>
      </c>
      <c r="N8" s="88">
        <v>9</v>
      </c>
      <c r="O8" s="88">
        <v>8</v>
      </c>
      <c r="P8" s="88">
        <v>7</v>
      </c>
      <c r="Q8" s="88">
        <v>9</v>
      </c>
      <c r="R8" s="88">
        <v>9</v>
      </c>
      <c r="S8" s="89">
        <v>9</v>
      </c>
      <c r="T8" s="89">
        <v>9</v>
      </c>
      <c r="U8" s="89">
        <v>8</v>
      </c>
      <c r="V8" s="89">
        <v>6</v>
      </c>
      <c r="W8" s="89">
        <v>7</v>
      </c>
    </row>
    <row r="9" spans="1:23" x14ac:dyDescent="0.25">
      <c r="A9" s="78">
        <v>3</v>
      </c>
      <c r="B9" s="77" t="s">
        <v>53</v>
      </c>
      <c r="C9" s="84"/>
      <c r="D9" s="86">
        <v>4</v>
      </c>
      <c r="E9" s="86">
        <v>9</v>
      </c>
      <c r="F9" s="86">
        <v>9</v>
      </c>
      <c r="G9" s="86">
        <v>8</v>
      </c>
      <c r="H9" s="86">
        <v>9</v>
      </c>
      <c r="I9" s="87">
        <v>7</v>
      </c>
      <c r="J9" s="87">
        <v>9</v>
      </c>
      <c r="K9" s="87">
        <v>9</v>
      </c>
      <c r="L9" s="87">
        <v>7</v>
      </c>
      <c r="M9" s="87">
        <v>9</v>
      </c>
      <c r="N9" s="88">
        <v>9</v>
      </c>
      <c r="O9" s="88">
        <v>8</v>
      </c>
      <c r="P9" s="88">
        <v>9</v>
      </c>
      <c r="Q9" s="88">
        <v>8</v>
      </c>
      <c r="R9" s="88">
        <v>9</v>
      </c>
      <c r="S9" s="89">
        <v>5</v>
      </c>
      <c r="T9" s="89">
        <v>7</v>
      </c>
      <c r="U9" s="89">
        <v>6</v>
      </c>
      <c r="V9" s="89">
        <v>6</v>
      </c>
      <c r="W9" s="89">
        <v>5</v>
      </c>
    </row>
    <row r="10" spans="1:23" x14ac:dyDescent="0.25">
      <c r="A10" s="78">
        <v>4</v>
      </c>
      <c r="B10" s="77" t="s">
        <v>54</v>
      </c>
      <c r="C10" s="84"/>
      <c r="D10" s="86">
        <v>4</v>
      </c>
      <c r="E10" s="86">
        <v>10</v>
      </c>
      <c r="F10" s="86">
        <v>8</v>
      </c>
      <c r="G10" s="86">
        <v>8</v>
      </c>
      <c r="H10" s="86">
        <v>9</v>
      </c>
      <c r="I10" s="87">
        <v>6</v>
      </c>
      <c r="J10" s="87">
        <v>9</v>
      </c>
      <c r="K10" s="87">
        <v>9</v>
      </c>
      <c r="L10" s="87">
        <v>9</v>
      </c>
      <c r="M10" s="87">
        <v>8</v>
      </c>
      <c r="N10" s="88">
        <v>7</v>
      </c>
      <c r="O10" s="88">
        <v>9</v>
      </c>
      <c r="P10" s="88">
        <v>8</v>
      </c>
      <c r="Q10" s="88">
        <v>8</v>
      </c>
      <c r="R10" s="88">
        <v>9</v>
      </c>
      <c r="S10" s="89">
        <v>9</v>
      </c>
      <c r="T10" s="89">
        <v>9</v>
      </c>
      <c r="U10" s="89">
        <v>7</v>
      </c>
      <c r="V10" s="89">
        <v>7</v>
      </c>
      <c r="W10" s="89">
        <v>8</v>
      </c>
    </row>
    <row r="11" spans="1:23" x14ac:dyDescent="0.25">
      <c r="A11" s="78">
        <v>5</v>
      </c>
      <c r="B11" s="77" t="s">
        <v>55</v>
      </c>
      <c r="C11" s="84"/>
      <c r="D11" s="86">
        <v>5</v>
      </c>
      <c r="E11" s="86">
        <v>8</v>
      </c>
      <c r="F11" s="86">
        <v>9</v>
      </c>
      <c r="G11" s="86">
        <v>9</v>
      </c>
      <c r="H11" s="86">
        <v>9</v>
      </c>
      <c r="I11" s="87">
        <v>9</v>
      </c>
      <c r="J11" s="87">
        <v>9</v>
      </c>
      <c r="K11" s="87">
        <v>8</v>
      </c>
      <c r="L11" s="87">
        <v>9</v>
      </c>
      <c r="M11" s="87">
        <v>9</v>
      </c>
      <c r="N11" s="88">
        <v>8</v>
      </c>
      <c r="O11" s="88">
        <v>9</v>
      </c>
      <c r="P11" s="88">
        <v>9</v>
      </c>
      <c r="Q11" s="88">
        <v>9</v>
      </c>
      <c r="R11" s="88">
        <v>7</v>
      </c>
      <c r="S11" s="89">
        <v>6</v>
      </c>
      <c r="T11" s="89">
        <v>6</v>
      </c>
      <c r="U11" s="89">
        <v>8</v>
      </c>
      <c r="V11" s="89">
        <v>8</v>
      </c>
      <c r="W11" s="89">
        <v>7</v>
      </c>
    </row>
    <row r="12" spans="1:23" x14ac:dyDescent="0.25">
      <c r="A12" s="78">
        <v>6</v>
      </c>
      <c r="B12" s="77" t="s">
        <v>56</v>
      </c>
      <c r="C12" s="84"/>
      <c r="D12" s="86">
        <v>4</v>
      </c>
      <c r="E12" s="86">
        <v>9</v>
      </c>
      <c r="F12" s="86">
        <v>9</v>
      </c>
      <c r="G12" s="86">
        <v>9</v>
      </c>
      <c r="H12" s="86">
        <v>6</v>
      </c>
      <c r="I12" s="87">
        <v>9</v>
      </c>
      <c r="J12" s="87">
        <v>10</v>
      </c>
      <c r="K12" s="87">
        <v>8</v>
      </c>
      <c r="L12" s="87">
        <v>8</v>
      </c>
      <c r="M12" s="87">
        <v>8</v>
      </c>
      <c r="N12" s="88">
        <v>10</v>
      </c>
      <c r="O12" s="88">
        <v>9</v>
      </c>
      <c r="P12" s="88">
        <v>5</v>
      </c>
      <c r="Q12" s="88">
        <v>7</v>
      </c>
      <c r="R12" s="88">
        <v>7</v>
      </c>
      <c r="S12" s="89">
        <v>8</v>
      </c>
      <c r="T12" s="89">
        <v>10</v>
      </c>
      <c r="U12" s="89">
        <v>7</v>
      </c>
      <c r="V12" s="89">
        <v>8</v>
      </c>
      <c r="W12" s="89">
        <v>6</v>
      </c>
    </row>
    <row r="13" spans="1:23" x14ac:dyDescent="0.25">
      <c r="A13" s="78">
        <v>7</v>
      </c>
      <c r="B13" s="77" t="s">
        <v>57</v>
      </c>
      <c r="C13" s="84"/>
      <c r="D13" s="86">
        <v>4</v>
      </c>
      <c r="E13" s="86">
        <v>10</v>
      </c>
      <c r="F13" s="86">
        <v>10</v>
      </c>
      <c r="G13" s="86">
        <v>10</v>
      </c>
      <c r="H13" s="86">
        <v>8</v>
      </c>
      <c r="I13" s="87">
        <v>8</v>
      </c>
      <c r="J13" s="87">
        <v>9</v>
      </c>
      <c r="K13" s="87">
        <v>9</v>
      </c>
      <c r="L13" s="87">
        <v>6</v>
      </c>
      <c r="M13" s="87">
        <v>6</v>
      </c>
      <c r="N13" s="88">
        <v>8</v>
      </c>
      <c r="O13" s="88">
        <v>9</v>
      </c>
      <c r="P13" s="88">
        <v>10</v>
      </c>
      <c r="Q13" s="88">
        <v>9</v>
      </c>
      <c r="R13" s="88">
        <v>9</v>
      </c>
      <c r="S13" s="89">
        <v>8</v>
      </c>
      <c r="T13" s="89">
        <v>9</v>
      </c>
      <c r="U13" s="89">
        <v>9</v>
      </c>
      <c r="V13" s="89">
        <v>9</v>
      </c>
      <c r="W13" s="89">
        <v>5</v>
      </c>
    </row>
    <row r="14" spans="1:23" x14ac:dyDescent="0.25">
      <c r="A14" s="78">
        <v>8</v>
      </c>
      <c r="B14" s="77" t="s">
        <v>58</v>
      </c>
      <c r="C14" s="84"/>
      <c r="D14" s="86">
        <v>5</v>
      </c>
      <c r="E14" s="86">
        <v>8</v>
      </c>
      <c r="F14" s="86">
        <v>8</v>
      </c>
      <c r="G14" s="86">
        <v>8</v>
      </c>
      <c r="H14" s="86">
        <v>8</v>
      </c>
      <c r="I14" s="87">
        <v>4</v>
      </c>
      <c r="J14" s="87">
        <v>9</v>
      </c>
      <c r="K14" s="87">
        <v>10</v>
      </c>
      <c r="L14" s="87">
        <v>10</v>
      </c>
      <c r="M14" s="87">
        <v>9</v>
      </c>
      <c r="N14" s="88">
        <v>5</v>
      </c>
      <c r="O14" s="88">
        <v>9</v>
      </c>
      <c r="P14" s="88">
        <v>9</v>
      </c>
      <c r="Q14" s="88">
        <v>9</v>
      </c>
      <c r="R14" s="88">
        <v>8</v>
      </c>
      <c r="S14" s="89">
        <v>8</v>
      </c>
      <c r="T14" s="89">
        <v>8</v>
      </c>
      <c r="U14" s="89">
        <v>8</v>
      </c>
      <c r="V14" s="89">
        <v>8</v>
      </c>
      <c r="W14" s="89">
        <v>8</v>
      </c>
    </row>
    <row r="15" spans="1:23" x14ac:dyDescent="0.25">
      <c r="A15" s="78">
        <v>9</v>
      </c>
      <c r="B15" s="77" t="s">
        <v>59</v>
      </c>
      <c r="C15" s="84"/>
      <c r="D15" s="86">
        <v>5</v>
      </c>
      <c r="E15" s="86">
        <v>8</v>
      </c>
      <c r="F15" s="86">
        <v>10</v>
      </c>
      <c r="G15" s="86">
        <v>10</v>
      </c>
      <c r="H15" s="86">
        <v>10</v>
      </c>
      <c r="I15" s="87">
        <v>9</v>
      </c>
      <c r="J15" s="87">
        <v>9</v>
      </c>
      <c r="K15" s="87">
        <v>9</v>
      </c>
      <c r="L15" s="87">
        <v>8</v>
      </c>
      <c r="M15" s="87">
        <v>9</v>
      </c>
      <c r="N15" s="88">
        <v>9</v>
      </c>
      <c r="O15" s="88">
        <v>10</v>
      </c>
      <c r="P15" s="88">
        <v>9</v>
      </c>
      <c r="Q15" s="88">
        <v>8</v>
      </c>
      <c r="R15" s="88">
        <v>9</v>
      </c>
      <c r="S15" s="89">
        <v>8</v>
      </c>
      <c r="T15" s="89">
        <v>8</v>
      </c>
      <c r="U15" s="89">
        <v>9</v>
      </c>
      <c r="V15" s="89">
        <v>9</v>
      </c>
      <c r="W15" s="89">
        <v>8</v>
      </c>
    </row>
    <row r="16" spans="1:23" x14ac:dyDescent="0.25">
      <c r="A16" s="78">
        <v>10</v>
      </c>
      <c r="B16" s="77" t="s">
        <v>60</v>
      </c>
      <c r="C16" s="84"/>
      <c r="D16" s="86">
        <v>2</v>
      </c>
      <c r="E16" s="86">
        <v>8</v>
      </c>
      <c r="F16" s="86">
        <v>8</v>
      </c>
      <c r="G16" s="86">
        <v>8</v>
      </c>
      <c r="H16" s="86">
        <v>5</v>
      </c>
      <c r="I16" s="87">
        <v>5</v>
      </c>
      <c r="J16" s="87">
        <v>7</v>
      </c>
      <c r="K16" s="87">
        <v>6</v>
      </c>
      <c r="L16" s="87">
        <v>9</v>
      </c>
      <c r="M16" s="87">
        <v>10</v>
      </c>
      <c r="N16" s="88">
        <v>8</v>
      </c>
      <c r="O16" s="88">
        <v>8</v>
      </c>
      <c r="P16" s="88">
        <v>9</v>
      </c>
      <c r="Q16" s="88">
        <v>9</v>
      </c>
      <c r="R16" s="88">
        <v>9</v>
      </c>
      <c r="S16" s="89">
        <v>8</v>
      </c>
      <c r="T16" s="89">
        <v>7</v>
      </c>
      <c r="U16" s="89">
        <v>6</v>
      </c>
      <c r="V16" s="89">
        <v>7</v>
      </c>
      <c r="W16" s="89">
        <v>6</v>
      </c>
    </row>
    <row r="17" spans="1:23" x14ac:dyDescent="0.25">
      <c r="A17" s="78">
        <v>11</v>
      </c>
      <c r="B17" s="77" t="s">
        <v>61</v>
      </c>
      <c r="C17" s="84"/>
      <c r="D17" s="86">
        <v>5</v>
      </c>
      <c r="E17" s="86">
        <v>9</v>
      </c>
      <c r="F17" s="86">
        <v>9</v>
      </c>
      <c r="G17" s="86">
        <v>9</v>
      </c>
      <c r="H17" s="86">
        <v>9</v>
      </c>
      <c r="I17" s="87">
        <v>8</v>
      </c>
      <c r="J17" s="87">
        <v>9</v>
      </c>
      <c r="K17" s="87">
        <v>8</v>
      </c>
      <c r="L17" s="87">
        <v>9</v>
      </c>
      <c r="M17" s="87">
        <v>9</v>
      </c>
      <c r="N17" s="88">
        <v>6</v>
      </c>
      <c r="O17" s="88">
        <v>8</v>
      </c>
      <c r="P17" s="88">
        <v>8</v>
      </c>
      <c r="Q17" s="88">
        <v>9</v>
      </c>
      <c r="R17" s="88">
        <v>9</v>
      </c>
      <c r="S17" s="89">
        <v>6</v>
      </c>
      <c r="T17" s="89">
        <v>7</v>
      </c>
      <c r="U17" s="89">
        <v>7</v>
      </c>
      <c r="V17" s="89">
        <v>8</v>
      </c>
      <c r="W17" s="89">
        <v>8</v>
      </c>
    </row>
    <row r="18" spans="1:23" x14ac:dyDescent="0.25">
      <c r="A18" s="78">
        <v>12</v>
      </c>
      <c r="B18" s="77" t="s">
        <v>62</v>
      </c>
      <c r="C18" s="84"/>
      <c r="D18" s="86">
        <v>4</v>
      </c>
      <c r="E18" s="86">
        <v>9</v>
      </c>
      <c r="F18" s="86">
        <v>8</v>
      </c>
      <c r="G18" s="86">
        <v>8</v>
      </c>
      <c r="H18" s="86">
        <v>9</v>
      </c>
      <c r="I18" s="87">
        <v>6</v>
      </c>
      <c r="J18" s="87">
        <v>9</v>
      </c>
      <c r="K18" s="87">
        <v>9</v>
      </c>
      <c r="L18" s="87">
        <v>10</v>
      </c>
      <c r="M18" s="87">
        <v>10</v>
      </c>
      <c r="N18" s="88">
        <v>7</v>
      </c>
      <c r="O18" s="88">
        <v>5</v>
      </c>
      <c r="P18" s="88">
        <v>6</v>
      </c>
      <c r="Q18" s="88">
        <v>7</v>
      </c>
      <c r="R18" s="88">
        <v>5</v>
      </c>
      <c r="S18" s="89">
        <v>9</v>
      </c>
      <c r="T18" s="89">
        <v>8</v>
      </c>
      <c r="U18" s="89">
        <v>8</v>
      </c>
      <c r="V18" s="89">
        <v>8</v>
      </c>
      <c r="W18" s="89">
        <v>6</v>
      </c>
    </row>
    <row r="19" spans="1:23" x14ac:dyDescent="0.25">
      <c r="A19" s="78">
        <v>13</v>
      </c>
      <c r="B19" s="77" t="s">
        <v>63</v>
      </c>
      <c r="C19" s="84"/>
      <c r="D19" s="86">
        <v>4</v>
      </c>
      <c r="E19" s="86">
        <v>9</v>
      </c>
      <c r="F19" s="86">
        <v>8</v>
      </c>
      <c r="G19" s="86">
        <v>8</v>
      </c>
      <c r="H19" s="86">
        <v>8</v>
      </c>
      <c r="I19" s="87">
        <v>7</v>
      </c>
      <c r="J19" s="87">
        <v>8</v>
      </c>
      <c r="K19" s="87">
        <v>8</v>
      </c>
      <c r="L19" s="87">
        <v>8</v>
      </c>
      <c r="M19" s="87">
        <v>8</v>
      </c>
      <c r="N19" s="88">
        <v>8</v>
      </c>
      <c r="O19" s="88">
        <v>9</v>
      </c>
      <c r="P19" s="88">
        <v>8</v>
      </c>
      <c r="Q19" s="88">
        <v>9</v>
      </c>
      <c r="R19" s="88">
        <v>8</v>
      </c>
      <c r="S19" s="89">
        <v>8</v>
      </c>
      <c r="T19" s="89">
        <v>8</v>
      </c>
      <c r="U19" s="89">
        <v>8</v>
      </c>
      <c r="V19" s="89">
        <v>9</v>
      </c>
      <c r="W19" s="89">
        <v>8</v>
      </c>
    </row>
    <row r="20" spans="1:23" x14ac:dyDescent="0.25">
      <c r="A20" s="78">
        <v>14</v>
      </c>
      <c r="B20" s="77" t="s">
        <v>64</v>
      </c>
      <c r="C20" s="81"/>
      <c r="D20" s="86">
        <v>5</v>
      </c>
      <c r="E20" s="86">
        <v>9</v>
      </c>
      <c r="F20" s="86">
        <v>9</v>
      </c>
      <c r="G20" s="86">
        <v>8</v>
      </c>
      <c r="H20" s="86">
        <v>9</v>
      </c>
      <c r="I20" s="87">
        <v>6</v>
      </c>
      <c r="J20" s="87">
        <v>9</v>
      </c>
      <c r="K20" s="87">
        <v>7</v>
      </c>
      <c r="L20" s="87">
        <v>8</v>
      </c>
      <c r="M20" s="87">
        <v>6</v>
      </c>
      <c r="N20" s="88">
        <v>8</v>
      </c>
      <c r="O20" s="88">
        <v>8</v>
      </c>
      <c r="P20" s="88">
        <v>8</v>
      </c>
      <c r="Q20" s="88">
        <v>9</v>
      </c>
      <c r="R20" s="88">
        <v>8</v>
      </c>
      <c r="S20" s="89">
        <v>6</v>
      </c>
      <c r="T20" s="89">
        <v>8</v>
      </c>
      <c r="U20" s="89">
        <v>6</v>
      </c>
      <c r="V20" s="89">
        <v>8</v>
      </c>
      <c r="W20" s="89">
        <v>6</v>
      </c>
    </row>
    <row r="21" spans="1:23" x14ac:dyDescent="0.25">
      <c r="A21" s="78">
        <v>15</v>
      </c>
      <c r="B21" s="77" t="s">
        <v>65</v>
      </c>
      <c r="C21" s="81"/>
      <c r="D21" s="86">
        <v>4</v>
      </c>
      <c r="E21" s="86">
        <v>8</v>
      </c>
      <c r="F21" s="86">
        <v>9</v>
      </c>
      <c r="G21" s="86">
        <v>10</v>
      </c>
      <c r="H21" s="86">
        <v>9</v>
      </c>
      <c r="I21" s="87">
        <v>7</v>
      </c>
      <c r="J21" s="87">
        <v>8</v>
      </c>
      <c r="K21" s="87">
        <v>9</v>
      </c>
      <c r="L21" s="87">
        <v>9</v>
      </c>
      <c r="M21" s="87">
        <v>8</v>
      </c>
      <c r="N21" s="88">
        <v>8</v>
      </c>
      <c r="O21" s="88">
        <v>9</v>
      </c>
      <c r="P21" s="88">
        <v>8</v>
      </c>
      <c r="Q21" s="88">
        <v>8</v>
      </c>
      <c r="R21" s="88">
        <v>7</v>
      </c>
      <c r="S21" s="89">
        <v>9</v>
      </c>
      <c r="T21" s="89">
        <v>9</v>
      </c>
      <c r="U21" s="89">
        <v>8</v>
      </c>
      <c r="V21" s="89">
        <v>7</v>
      </c>
      <c r="W21" s="89">
        <v>6</v>
      </c>
    </row>
    <row r="22" spans="1:23" x14ac:dyDescent="0.25">
      <c r="A22" s="78">
        <v>16</v>
      </c>
      <c r="B22" s="77" t="s">
        <v>66</v>
      </c>
      <c r="C22" s="81"/>
      <c r="D22" s="86">
        <v>3</v>
      </c>
      <c r="E22" s="86">
        <v>8</v>
      </c>
      <c r="F22" s="86">
        <v>9</v>
      </c>
      <c r="G22" s="86">
        <v>9</v>
      </c>
      <c r="H22" s="86">
        <v>7</v>
      </c>
      <c r="I22" s="87">
        <v>9</v>
      </c>
      <c r="J22" s="87">
        <v>8</v>
      </c>
      <c r="K22" s="87">
        <v>9</v>
      </c>
      <c r="L22" s="87">
        <v>8</v>
      </c>
      <c r="M22" s="87">
        <v>8</v>
      </c>
      <c r="N22" s="88">
        <v>8</v>
      </c>
      <c r="O22" s="88">
        <v>9</v>
      </c>
      <c r="P22" s="88">
        <v>10</v>
      </c>
      <c r="Q22" s="88">
        <v>9</v>
      </c>
      <c r="R22" s="88">
        <v>10</v>
      </c>
      <c r="S22" s="89">
        <v>8</v>
      </c>
      <c r="T22" s="89">
        <v>9</v>
      </c>
      <c r="U22" s="89">
        <v>10</v>
      </c>
      <c r="V22" s="89">
        <v>10</v>
      </c>
      <c r="W22" s="89">
        <v>8</v>
      </c>
    </row>
    <row r="23" spans="1:23" x14ac:dyDescent="0.25">
      <c r="A23" s="78">
        <v>17</v>
      </c>
      <c r="B23" s="77" t="s">
        <v>67</v>
      </c>
      <c r="C23" s="81"/>
      <c r="D23" s="86">
        <v>5</v>
      </c>
      <c r="E23" s="86">
        <v>9</v>
      </c>
      <c r="F23" s="86">
        <v>9</v>
      </c>
      <c r="G23" s="86">
        <v>8</v>
      </c>
      <c r="H23" s="86">
        <v>9</v>
      </c>
      <c r="I23" s="87">
        <v>8</v>
      </c>
      <c r="J23" s="87">
        <v>8</v>
      </c>
      <c r="K23" s="87">
        <v>8</v>
      </c>
      <c r="L23" s="87">
        <v>9</v>
      </c>
      <c r="M23" s="87">
        <v>10</v>
      </c>
      <c r="N23" s="88">
        <v>7</v>
      </c>
      <c r="O23" s="88">
        <v>7</v>
      </c>
      <c r="P23" s="88">
        <v>5</v>
      </c>
      <c r="Q23" s="88">
        <v>6</v>
      </c>
      <c r="R23" s="88">
        <v>6</v>
      </c>
      <c r="S23" s="89">
        <v>6</v>
      </c>
      <c r="T23" s="89">
        <v>8</v>
      </c>
      <c r="U23" s="89">
        <v>7</v>
      </c>
      <c r="V23" s="89">
        <v>7</v>
      </c>
      <c r="W23" s="89">
        <v>10</v>
      </c>
    </row>
    <row r="24" spans="1:23" x14ac:dyDescent="0.25">
      <c r="A24" s="78">
        <v>18</v>
      </c>
      <c r="B24" s="77" t="s">
        <v>68</v>
      </c>
      <c r="C24" s="81"/>
      <c r="D24" s="86">
        <v>4</v>
      </c>
      <c r="E24" s="86">
        <v>9</v>
      </c>
      <c r="F24" s="86">
        <v>9</v>
      </c>
      <c r="G24" s="86">
        <v>8</v>
      </c>
      <c r="H24" s="86">
        <v>9</v>
      </c>
      <c r="I24" s="87">
        <v>8</v>
      </c>
      <c r="J24" s="87">
        <v>5</v>
      </c>
      <c r="K24" s="87">
        <v>5</v>
      </c>
      <c r="L24" s="87">
        <v>8</v>
      </c>
      <c r="M24" s="87">
        <v>9</v>
      </c>
      <c r="N24" s="88">
        <v>7</v>
      </c>
      <c r="O24" s="88">
        <v>8</v>
      </c>
      <c r="P24" s="88">
        <v>8</v>
      </c>
      <c r="Q24" s="88">
        <v>8</v>
      </c>
      <c r="R24" s="88">
        <v>6</v>
      </c>
      <c r="S24" s="89">
        <v>9</v>
      </c>
      <c r="T24" s="89">
        <v>7</v>
      </c>
      <c r="U24" s="89">
        <v>8</v>
      </c>
      <c r="V24" s="89">
        <v>9</v>
      </c>
      <c r="W24" s="89">
        <v>8</v>
      </c>
    </row>
    <row r="25" spans="1:23" x14ac:dyDescent="0.25">
      <c r="A25" s="78">
        <v>19</v>
      </c>
      <c r="B25" s="77" t="s">
        <v>69</v>
      </c>
      <c r="C25" s="81"/>
      <c r="D25" s="86">
        <v>5</v>
      </c>
      <c r="E25" s="86">
        <v>8</v>
      </c>
      <c r="F25" s="86">
        <v>8</v>
      </c>
      <c r="G25" s="86">
        <v>9</v>
      </c>
      <c r="H25" s="86">
        <v>9</v>
      </c>
      <c r="I25" s="87">
        <v>9</v>
      </c>
      <c r="J25" s="87">
        <v>9</v>
      </c>
      <c r="K25" s="87">
        <v>8</v>
      </c>
      <c r="L25" s="87">
        <v>8</v>
      </c>
      <c r="M25" s="87">
        <v>8</v>
      </c>
      <c r="N25" s="88">
        <v>9</v>
      </c>
      <c r="O25" s="88">
        <v>8</v>
      </c>
      <c r="P25" s="88">
        <v>7</v>
      </c>
      <c r="Q25" s="88">
        <v>9</v>
      </c>
      <c r="R25" s="88">
        <v>8</v>
      </c>
      <c r="S25" s="89">
        <v>8</v>
      </c>
      <c r="T25" s="89">
        <v>8</v>
      </c>
      <c r="U25" s="89">
        <v>8</v>
      </c>
      <c r="V25" s="89">
        <v>8</v>
      </c>
      <c r="W25" s="89">
        <v>7</v>
      </c>
    </row>
    <row r="26" spans="1:23" x14ac:dyDescent="0.25">
      <c r="A26" s="78">
        <v>20</v>
      </c>
      <c r="B26" s="77" t="s">
        <v>70</v>
      </c>
      <c r="C26" s="81"/>
      <c r="D26" s="86">
        <v>4</v>
      </c>
      <c r="E26" s="86">
        <v>9</v>
      </c>
      <c r="F26" s="86">
        <v>10</v>
      </c>
      <c r="G26" s="86">
        <v>10</v>
      </c>
      <c r="H26" s="86">
        <v>6</v>
      </c>
      <c r="I26" s="87">
        <v>7</v>
      </c>
      <c r="J26" s="87">
        <v>5</v>
      </c>
      <c r="K26" s="87">
        <v>7</v>
      </c>
      <c r="L26" s="87">
        <v>5</v>
      </c>
      <c r="M26" s="87">
        <v>6</v>
      </c>
      <c r="N26" s="88">
        <v>5</v>
      </c>
      <c r="O26" s="88">
        <v>5</v>
      </c>
      <c r="P26" s="88">
        <v>6</v>
      </c>
      <c r="Q26" s="88">
        <v>4</v>
      </c>
      <c r="R26" s="88">
        <v>6</v>
      </c>
      <c r="S26" s="89">
        <v>7</v>
      </c>
      <c r="T26" s="89">
        <v>8</v>
      </c>
      <c r="U26" s="89">
        <v>8</v>
      </c>
      <c r="V26" s="89">
        <v>3</v>
      </c>
      <c r="W26" s="89">
        <v>5</v>
      </c>
    </row>
    <row r="27" spans="1:23" x14ac:dyDescent="0.25">
      <c r="A27" s="37"/>
      <c r="B27" s="37"/>
    </row>
    <row r="28" spans="1:23" x14ac:dyDescent="0.25">
      <c r="A28" s="37"/>
      <c r="B28" s="37"/>
    </row>
    <row r="29" spans="1:23" x14ac:dyDescent="0.25">
      <c r="A29" s="37"/>
      <c r="B29" s="37"/>
    </row>
    <row r="30" spans="1:23" x14ac:dyDescent="0.25">
      <c r="A30" s="37"/>
      <c r="B30" s="37"/>
    </row>
    <row r="31" spans="1:23" x14ac:dyDescent="0.25">
      <c r="A31" s="37"/>
      <c r="B31" s="37"/>
    </row>
    <row r="32" spans="1:23" x14ac:dyDescent="0.25">
      <c r="A32" s="37"/>
      <c r="B32" s="37"/>
    </row>
    <row r="33" spans="1:2" x14ac:dyDescent="0.25">
      <c r="A33" s="37"/>
      <c r="B33" s="37"/>
    </row>
    <row r="34" spans="1:2" x14ac:dyDescent="0.25">
      <c r="A34" s="37"/>
      <c r="B34" s="37"/>
    </row>
    <row r="35" spans="1:2" x14ac:dyDescent="0.25">
      <c r="A35" s="37"/>
      <c r="B35" s="37"/>
    </row>
    <row r="36" spans="1:2" x14ac:dyDescent="0.25">
      <c r="A36" s="37"/>
      <c r="B36" s="37"/>
    </row>
    <row r="37" spans="1:2" x14ac:dyDescent="0.25">
      <c r="A37" s="37"/>
      <c r="B37" s="37"/>
    </row>
    <row r="38" spans="1:2" x14ac:dyDescent="0.25">
      <c r="A38" s="37"/>
      <c r="B38" s="37"/>
    </row>
    <row r="39" spans="1:2" x14ac:dyDescent="0.25">
      <c r="A39" s="37"/>
      <c r="B39" s="37"/>
    </row>
    <row r="40" spans="1:2" x14ac:dyDescent="0.25">
      <c r="A40" s="37"/>
      <c r="B40" s="37"/>
    </row>
    <row r="41" spans="1:2" x14ac:dyDescent="0.25">
      <c r="A41" s="37"/>
      <c r="B41" s="37"/>
    </row>
    <row r="42" spans="1:2" x14ac:dyDescent="0.25">
      <c r="A42" s="37"/>
      <c r="B42" s="37"/>
    </row>
    <row r="43" spans="1:2" x14ac:dyDescent="0.25">
      <c r="A43" s="37"/>
      <c r="B43" s="37"/>
    </row>
    <row r="44" spans="1:2" x14ac:dyDescent="0.25">
      <c r="A44" s="37"/>
      <c r="B44" s="37"/>
    </row>
    <row r="45" spans="1:2" x14ac:dyDescent="0.25">
      <c r="A45" s="37"/>
      <c r="B45" s="37"/>
    </row>
    <row r="46" spans="1:2" x14ac:dyDescent="0.25">
      <c r="A46" s="37"/>
      <c r="B46" s="37"/>
    </row>
    <row r="47" spans="1:2" x14ac:dyDescent="0.25">
      <c r="A47" s="37"/>
      <c r="B47" s="37"/>
    </row>
    <row r="48" spans="1:2" x14ac:dyDescent="0.25">
      <c r="A48" s="37"/>
      <c r="B48" s="37"/>
    </row>
    <row r="49" spans="1:2" x14ac:dyDescent="0.25">
      <c r="A49" s="37"/>
      <c r="B49" s="37"/>
    </row>
    <row r="50" spans="1:2" x14ac:dyDescent="0.25">
      <c r="A50" s="37"/>
      <c r="B50" s="37"/>
    </row>
    <row r="51" spans="1:2" x14ac:dyDescent="0.25">
      <c r="A51" s="37"/>
      <c r="B51" s="37"/>
    </row>
    <row r="52" spans="1:2" x14ac:dyDescent="0.25">
      <c r="A52" s="37"/>
      <c r="B52" s="37"/>
    </row>
    <row r="53" spans="1:2" x14ac:dyDescent="0.25">
      <c r="A53" s="37"/>
      <c r="B53" s="37"/>
    </row>
    <row r="54" spans="1:2" x14ac:dyDescent="0.25">
      <c r="A54" s="37"/>
      <c r="B54" s="37"/>
    </row>
    <row r="55" spans="1:2" x14ac:dyDescent="0.25">
      <c r="A55" s="37"/>
      <c r="B55" s="37"/>
    </row>
    <row r="56" spans="1:2" x14ac:dyDescent="0.25">
      <c r="A56" s="37"/>
      <c r="B56" s="37"/>
    </row>
    <row r="57" spans="1:2" x14ac:dyDescent="0.25">
      <c r="A57" s="37"/>
      <c r="B57" s="37"/>
    </row>
    <row r="58" spans="1:2" x14ac:dyDescent="0.25">
      <c r="A58" s="37"/>
      <c r="B58" s="37"/>
    </row>
    <row r="59" spans="1:2" x14ac:dyDescent="0.25">
      <c r="A59" s="37"/>
      <c r="B59" s="37"/>
    </row>
    <row r="60" spans="1:2" x14ac:dyDescent="0.25">
      <c r="A60" s="37"/>
      <c r="B60" s="37"/>
    </row>
    <row r="61" spans="1:2" x14ac:dyDescent="0.25">
      <c r="A61" s="37"/>
      <c r="B61" s="37"/>
    </row>
    <row r="62" spans="1:2" x14ac:dyDescent="0.25">
      <c r="A62" s="37"/>
      <c r="B62" s="37"/>
    </row>
    <row r="63" spans="1:2" x14ac:dyDescent="0.25">
      <c r="A63" s="37"/>
      <c r="B63" s="37"/>
    </row>
    <row r="64" spans="1:2" x14ac:dyDescent="0.25">
      <c r="A64" s="37"/>
      <c r="B64" s="37"/>
    </row>
    <row r="65" spans="1:2" x14ac:dyDescent="0.25">
      <c r="A65" s="37"/>
      <c r="B65" s="37"/>
    </row>
    <row r="66" spans="1:2" x14ac:dyDescent="0.25">
      <c r="A66" s="37"/>
      <c r="B66" s="37"/>
    </row>
    <row r="67" spans="1:2" x14ac:dyDescent="0.25">
      <c r="A67" s="37"/>
      <c r="B67" s="37"/>
    </row>
    <row r="68" spans="1:2" x14ac:dyDescent="0.25">
      <c r="A68" s="37"/>
      <c r="B68" s="37"/>
    </row>
    <row r="69" spans="1:2" x14ac:dyDescent="0.25">
      <c r="A69" s="37"/>
      <c r="B69" s="37"/>
    </row>
    <row r="70" spans="1:2" x14ac:dyDescent="0.25">
      <c r="A70" s="37"/>
      <c r="B70" s="37"/>
    </row>
    <row r="71" spans="1:2" x14ac:dyDescent="0.25">
      <c r="A71" s="37"/>
      <c r="B71" s="37"/>
    </row>
    <row r="72" spans="1:2" x14ac:dyDescent="0.25">
      <c r="A72" s="37"/>
      <c r="B72" s="37"/>
    </row>
    <row r="73" spans="1:2" x14ac:dyDescent="0.25">
      <c r="A73" s="37"/>
      <c r="B73" s="37"/>
    </row>
    <row r="74" spans="1:2" x14ac:dyDescent="0.25">
      <c r="A74" s="37"/>
      <c r="B74" s="37"/>
    </row>
    <row r="75" spans="1:2" x14ac:dyDescent="0.25">
      <c r="A75" s="37"/>
      <c r="B75" s="37"/>
    </row>
    <row r="76" spans="1:2" x14ac:dyDescent="0.25">
      <c r="A76" s="37"/>
      <c r="B76" s="37"/>
    </row>
    <row r="77" spans="1:2" x14ac:dyDescent="0.25">
      <c r="A77" s="37"/>
      <c r="B77" s="37"/>
    </row>
    <row r="78" spans="1:2" x14ac:dyDescent="0.25">
      <c r="A78" s="37"/>
      <c r="B78" s="37"/>
    </row>
    <row r="79" spans="1:2" x14ac:dyDescent="0.25">
      <c r="A79" s="37"/>
      <c r="B79" s="37"/>
    </row>
    <row r="80" spans="1:2" x14ac:dyDescent="0.25">
      <c r="A80" s="37"/>
      <c r="B80" s="37"/>
    </row>
    <row r="81" spans="1:2" x14ac:dyDescent="0.25">
      <c r="A81" s="37"/>
      <c r="B81" s="37"/>
    </row>
    <row r="82" spans="1:2" x14ac:dyDescent="0.25">
      <c r="A82" s="37"/>
      <c r="B82" s="37"/>
    </row>
    <row r="83" spans="1:2" x14ac:dyDescent="0.25">
      <c r="A83" s="37"/>
      <c r="B83" s="37"/>
    </row>
    <row r="84" spans="1:2" x14ac:dyDescent="0.25">
      <c r="A84" s="37"/>
      <c r="B84" s="37"/>
    </row>
    <row r="85" spans="1:2" x14ac:dyDescent="0.25">
      <c r="A85" s="37"/>
      <c r="B85" s="37"/>
    </row>
    <row r="86" spans="1:2" x14ac:dyDescent="0.25">
      <c r="A86" s="37"/>
      <c r="B86" s="37"/>
    </row>
    <row r="87" spans="1:2" x14ac:dyDescent="0.25">
      <c r="A87" s="37"/>
      <c r="B87" s="37"/>
    </row>
    <row r="88" spans="1:2" x14ac:dyDescent="0.25">
      <c r="A88" s="37"/>
      <c r="B88" s="37"/>
    </row>
    <row r="89" spans="1:2" x14ac:dyDescent="0.25">
      <c r="A89" s="37"/>
      <c r="B89" s="37"/>
    </row>
    <row r="90" spans="1:2" x14ac:dyDescent="0.25">
      <c r="A90" s="37"/>
      <c r="B90" s="37"/>
    </row>
    <row r="91" spans="1:2" x14ac:dyDescent="0.25">
      <c r="A91" s="37"/>
      <c r="B91" s="37"/>
    </row>
    <row r="92" spans="1:2" x14ac:dyDescent="0.25">
      <c r="A92" s="37"/>
      <c r="B92" s="37"/>
    </row>
    <row r="93" spans="1:2" x14ac:dyDescent="0.25">
      <c r="A93" s="37"/>
      <c r="B93" s="37"/>
    </row>
    <row r="94" spans="1:2" x14ac:dyDescent="0.25">
      <c r="A94" s="37"/>
      <c r="B94" s="37"/>
    </row>
    <row r="95" spans="1:2" x14ac:dyDescent="0.25">
      <c r="A95" s="37"/>
      <c r="B95" s="37"/>
    </row>
    <row r="96" spans="1:2" x14ac:dyDescent="0.25">
      <c r="A96" s="37"/>
      <c r="B96" s="37"/>
    </row>
    <row r="97" spans="1:2" x14ac:dyDescent="0.25">
      <c r="A97" s="37"/>
      <c r="B97" s="37"/>
    </row>
    <row r="98" spans="1:2" x14ac:dyDescent="0.25">
      <c r="A98" s="37"/>
      <c r="B98" s="37"/>
    </row>
    <row r="99" spans="1:2" x14ac:dyDescent="0.25">
      <c r="A99" s="37"/>
      <c r="B99" s="37"/>
    </row>
    <row r="100" spans="1:2" x14ac:dyDescent="0.25">
      <c r="A100" s="37"/>
      <c r="B100" s="37"/>
    </row>
    <row r="101" spans="1:2" x14ac:dyDescent="0.25">
      <c r="A101" s="37"/>
      <c r="B101" s="37"/>
    </row>
    <row r="102" spans="1:2" x14ac:dyDescent="0.25">
      <c r="A102" s="37"/>
      <c r="B102" s="37"/>
    </row>
    <row r="103" spans="1:2" x14ac:dyDescent="0.25">
      <c r="A103" s="37"/>
      <c r="B103" s="37"/>
    </row>
    <row r="104" spans="1:2" x14ac:dyDescent="0.25">
      <c r="A104" s="37"/>
      <c r="B104" s="37"/>
    </row>
    <row r="105" spans="1:2" x14ac:dyDescent="0.25">
      <c r="A105" s="37"/>
      <c r="B105" s="37"/>
    </row>
    <row r="106" spans="1:2" x14ac:dyDescent="0.25">
      <c r="A106" s="37"/>
      <c r="B106" s="37"/>
    </row>
    <row r="107" spans="1:2" x14ac:dyDescent="0.25">
      <c r="A107" s="37"/>
      <c r="B107" s="37"/>
    </row>
    <row r="108" spans="1:2" x14ac:dyDescent="0.25">
      <c r="A108" s="37"/>
      <c r="B108" s="37"/>
    </row>
    <row r="109" spans="1:2" x14ac:dyDescent="0.25">
      <c r="A109" s="37"/>
      <c r="B109" s="37"/>
    </row>
    <row r="110" spans="1:2" x14ac:dyDescent="0.25">
      <c r="A110" s="37"/>
      <c r="B110" s="37"/>
    </row>
    <row r="111" spans="1:2" x14ac:dyDescent="0.25">
      <c r="A111" s="37"/>
      <c r="B111" s="37"/>
    </row>
    <row r="112" spans="1:2" x14ac:dyDescent="0.25">
      <c r="A112" s="37"/>
      <c r="B112" s="37"/>
    </row>
    <row r="113" spans="1:2" x14ac:dyDescent="0.25">
      <c r="A113" s="37"/>
      <c r="B113" s="37"/>
    </row>
    <row r="114" spans="1:2" x14ac:dyDescent="0.25">
      <c r="A114" s="37"/>
      <c r="B114" s="37"/>
    </row>
    <row r="115" spans="1:2" x14ac:dyDescent="0.25">
      <c r="A115" s="37"/>
      <c r="B115" s="37"/>
    </row>
    <row r="116" spans="1:2" x14ac:dyDescent="0.25">
      <c r="A116" s="37"/>
      <c r="B116" s="37"/>
    </row>
    <row r="117" spans="1:2" x14ac:dyDescent="0.25">
      <c r="A117" s="37"/>
      <c r="B117" s="37"/>
    </row>
    <row r="118" spans="1:2" x14ac:dyDescent="0.25">
      <c r="A118" s="37"/>
      <c r="B118" s="37"/>
    </row>
    <row r="119" spans="1:2" x14ac:dyDescent="0.25">
      <c r="A119" s="37"/>
      <c r="B119" s="37"/>
    </row>
    <row r="120" spans="1:2" x14ac:dyDescent="0.25">
      <c r="A120" s="37"/>
      <c r="B120" s="37"/>
    </row>
    <row r="121" spans="1:2" x14ac:dyDescent="0.25">
      <c r="A121" s="37"/>
      <c r="B121" s="37"/>
    </row>
    <row r="122" spans="1:2" x14ac:dyDescent="0.25">
      <c r="A122" s="37"/>
      <c r="B122" s="37"/>
    </row>
    <row r="123" spans="1:2" x14ac:dyDescent="0.25">
      <c r="A123" s="37"/>
      <c r="B123" s="37"/>
    </row>
    <row r="124" spans="1:2" x14ac:dyDescent="0.25">
      <c r="A124" s="37"/>
      <c r="B124" s="37"/>
    </row>
    <row r="125" spans="1:2" x14ac:dyDescent="0.25">
      <c r="A125" s="37"/>
      <c r="B125" s="37"/>
    </row>
    <row r="126" spans="1:2" x14ac:dyDescent="0.25">
      <c r="A126" s="37"/>
      <c r="B126" s="37"/>
    </row>
    <row r="127" spans="1:2" x14ac:dyDescent="0.25">
      <c r="A127" s="37"/>
      <c r="B127" s="37"/>
    </row>
    <row r="128" spans="1:2" x14ac:dyDescent="0.25">
      <c r="A128" s="37"/>
      <c r="B128" s="37"/>
    </row>
    <row r="129" spans="1:2" x14ac:dyDescent="0.25">
      <c r="A129" s="37"/>
      <c r="B129" s="37"/>
    </row>
    <row r="130" spans="1:2" x14ac:dyDescent="0.25">
      <c r="A130" s="37"/>
      <c r="B130" s="37"/>
    </row>
    <row r="131" spans="1:2" x14ac:dyDescent="0.25">
      <c r="A131" s="37"/>
      <c r="B131" s="37"/>
    </row>
    <row r="132" spans="1:2" x14ac:dyDescent="0.25">
      <c r="A132" s="37"/>
      <c r="B132" s="37"/>
    </row>
    <row r="133" spans="1:2" x14ac:dyDescent="0.25">
      <c r="A133" s="37"/>
      <c r="B133" s="37"/>
    </row>
    <row r="134" spans="1:2" x14ac:dyDescent="0.25">
      <c r="A134" s="37"/>
      <c r="B134" s="37"/>
    </row>
    <row r="135" spans="1:2" x14ac:dyDescent="0.25">
      <c r="A135" s="37"/>
      <c r="B135" s="37"/>
    </row>
    <row r="136" spans="1:2" x14ac:dyDescent="0.25">
      <c r="A136" s="37"/>
      <c r="B136" s="37"/>
    </row>
    <row r="137" spans="1:2" x14ac:dyDescent="0.25">
      <c r="A137" s="37"/>
      <c r="B137" s="37"/>
    </row>
    <row r="138" spans="1:2" x14ac:dyDescent="0.25">
      <c r="A138" s="37"/>
      <c r="B138" s="37"/>
    </row>
    <row r="139" spans="1:2" x14ac:dyDescent="0.25">
      <c r="A139" s="37"/>
      <c r="B139" s="37"/>
    </row>
    <row r="140" spans="1:2" x14ac:dyDescent="0.25">
      <c r="A140" s="37"/>
      <c r="B140" s="37"/>
    </row>
    <row r="141" spans="1:2" x14ac:dyDescent="0.25">
      <c r="A141" s="37"/>
      <c r="B141" s="37"/>
    </row>
    <row r="142" spans="1:2" x14ac:dyDescent="0.25">
      <c r="A142" s="37"/>
      <c r="B142" s="37"/>
    </row>
    <row r="143" spans="1:2" x14ac:dyDescent="0.25">
      <c r="A143" s="37"/>
      <c r="B143" s="37"/>
    </row>
    <row r="144" spans="1:2" x14ac:dyDescent="0.25">
      <c r="A144" s="37"/>
      <c r="B144" s="37"/>
    </row>
    <row r="145" spans="1:2" x14ac:dyDescent="0.25">
      <c r="A145" s="37"/>
      <c r="B145" s="37"/>
    </row>
    <row r="146" spans="1:2" x14ac:dyDescent="0.25">
      <c r="A146" s="37"/>
      <c r="B146" s="37"/>
    </row>
    <row r="147" spans="1:2" x14ac:dyDescent="0.25">
      <c r="A147" s="37"/>
      <c r="B147" s="37"/>
    </row>
    <row r="148" spans="1:2" x14ac:dyDescent="0.25">
      <c r="A148" s="37"/>
      <c r="B148" s="37"/>
    </row>
    <row r="149" spans="1:2" x14ac:dyDescent="0.25">
      <c r="A149" s="37"/>
      <c r="B149" s="37"/>
    </row>
    <row r="150" spans="1:2" x14ac:dyDescent="0.25">
      <c r="A150" s="37"/>
      <c r="B150" s="37"/>
    </row>
    <row r="151" spans="1:2" x14ac:dyDescent="0.25">
      <c r="A151" s="37"/>
      <c r="B151" s="37"/>
    </row>
    <row r="152" spans="1:2" x14ac:dyDescent="0.25">
      <c r="A152" s="37"/>
      <c r="B152" s="37"/>
    </row>
    <row r="153" spans="1:2" x14ac:dyDescent="0.25">
      <c r="A153" s="37"/>
      <c r="B153" s="37"/>
    </row>
    <row r="154" spans="1:2" x14ac:dyDescent="0.25">
      <c r="A154" s="37"/>
      <c r="B154" s="37"/>
    </row>
    <row r="155" spans="1:2" x14ac:dyDescent="0.25">
      <c r="A155" s="37"/>
      <c r="B155" s="37"/>
    </row>
    <row r="156" spans="1:2" x14ac:dyDescent="0.25">
      <c r="A156" s="37"/>
      <c r="B156" s="37"/>
    </row>
    <row r="157" spans="1:2" x14ac:dyDescent="0.25">
      <c r="A157" s="37"/>
      <c r="B157" s="37"/>
    </row>
    <row r="158" spans="1:2" x14ac:dyDescent="0.25">
      <c r="A158" s="37"/>
      <c r="B158" s="37"/>
    </row>
    <row r="159" spans="1:2" x14ac:dyDescent="0.25">
      <c r="A159" s="37"/>
      <c r="B159" s="37"/>
    </row>
    <row r="160" spans="1:2" x14ac:dyDescent="0.25">
      <c r="A160" s="37"/>
      <c r="B160" s="37"/>
    </row>
    <row r="161" spans="1:2" x14ac:dyDescent="0.25">
      <c r="A161" s="37"/>
      <c r="B161" s="37"/>
    </row>
    <row r="162" spans="1:2" x14ac:dyDescent="0.25">
      <c r="A162" s="37"/>
      <c r="B162" s="37"/>
    </row>
    <row r="163" spans="1:2" x14ac:dyDescent="0.25">
      <c r="A163" s="37"/>
      <c r="B163" s="37"/>
    </row>
    <row r="164" spans="1:2" x14ac:dyDescent="0.25">
      <c r="A164" s="37"/>
      <c r="B164" s="37"/>
    </row>
    <row r="165" spans="1:2" x14ac:dyDescent="0.25">
      <c r="A165" s="37"/>
      <c r="B165" s="37"/>
    </row>
    <row r="166" spans="1:2" x14ac:dyDescent="0.25">
      <c r="A166" s="37"/>
      <c r="B166" s="37"/>
    </row>
    <row r="167" spans="1:2" x14ac:dyDescent="0.25">
      <c r="A167" s="37"/>
      <c r="B167" s="37"/>
    </row>
    <row r="168" spans="1:2" x14ac:dyDescent="0.25">
      <c r="A168" s="37"/>
      <c r="B168" s="37"/>
    </row>
    <row r="169" spans="1:2" x14ac:dyDescent="0.25">
      <c r="A169" s="37"/>
      <c r="B169" s="37"/>
    </row>
    <row r="170" spans="1:2" x14ac:dyDescent="0.25">
      <c r="A170" s="37"/>
      <c r="B170" s="37"/>
    </row>
    <row r="171" spans="1:2" x14ac:dyDescent="0.25">
      <c r="A171" s="37"/>
      <c r="B171" s="37"/>
    </row>
    <row r="172" spans="1:2" x14ac:dyDescent="0.25">
      <c r="A172" s="37"/>
      <c r="B172" s="37"/>
    </row>
    <row r="173" spans="1:2" x14ac:dyDescent="0.25">
      <c r="A173" s="37"/>
      <c r="B173" s="37"/>
    </row>
    <row r="174" spans="1:2" x14ac:dyDescent="0.25">
      <c r="A174" s="37"/>
      <c r="B174" s="37"/>
    </row>
    <row r="175" spans="1:2" x14ac:dyDescent="0.25">
      <c r="A175" s="37"/>
      <c r="B175" s="37"/>
    </row>
    <row r="176" spans="1:2" x14ac:dyDescent="0.25">
      <c r="A176" s="37"/>
      <c r="B176" s="37"/>
    </row>
    <row r="177" spans="1:2" x14ac:dyDescent="0.25">
      <c r="A177" s="37"/>
      <c r="B177" s="37"/>
    </row>
    <row r="178" spans="1:2" x14ac:dyDescent="0.25">
      <c r="A178" s="37"/>
      <c r="B178" s="37"/>
    </row>
    <row r="179" spans="1:2" x14ac:dyDescent="0.25">
      <c r="A179" s="37"/>
      <c r="B179" s="37"/>
    </row>
    <row r="180" spans="1:2" x14ac:dyDescent="0.25">
      <c r="A180" s="37"/>
      <c r="B180" s="37"/>
    </row>
    <row r="181" spans="1:2" x14ac:dyDescent="0.25">
      <c r="A181" s="37"/>
      <c r="B181" s="37"/>
    </row>
    <row r="182" spans="1:2" x14ac:dyDescent="0.25">
      <c r="A182" s="37"/>
      <c r="B182" s="37"/>
    </row>
    <row r="183" spans="1:2" x14ac:dyDescent="0.25">
      <c r="A183" s="37"/>
      <c r="B183" s="37"/>
    </row>
    <row r="184" spans="1:2" x14ac:dyDescent="0.25">
      <c r="A184" s="37"/>
      <c r="B184" s="37"/>
    </row>
    <row r="185" spans="1:2" x14ac:dyDescent="0.25">
      <c r="A185" s="37"/>
      <c r="B185" s="37"/>
    </row>
    <row r="186" spans="1:2" x14ac:dyDescent="0.25">
      <c r="A186" s="37"/>
      <c r="B186" s="37"/>
    </row>
    <row r="187" spans="1:2" x14ac:dyDescent="0.25">
      <c r="A187" s="37"/>
      <c r="B187" s="37"/>
    </row>
    <row r="188" spans="1:2" x14ac:dyDescent="0.25">
      <c r="A188" s="37"/>
      <c r="B188" s="37"/>
    </row>
    <row r="189" spans="1:2" x14ac:dyDescent="0.25">
      <c r="A189" s="37"/>
      <c r="B189" s="37"/>
    </row>
    <row r="190" spans="1:2" x14ac:dyDescent="0.25">
      <c r="A190" s="37"/>
      <c r="B190" s="37"/>
    </row>
    <row r="191" spans="1:2" x14ac:dyDescent="0.25">
      <c r="A191" s="37"/>
      <c r="B191" s="37"/>
    </row>
    <row r="192" spans="1:2" x14ac:dyDescent="0.25">
      <c r="A192" s="37"/>
      <c r="B192" s="37"/>
    </row>
    <row r="193" spans="1:2" x14ac:dyDescent="0.25">
      <c r="A193" s="37"/>
      <c r="B193" s="37"/>
    </row>
    <row r="194" spans="1:2" x14ac:dyDescent="0.25">
      <c r="A194" s="37"/>
      <c r="B194" s="37"/>
    </row>
    <row r="195" spans="1:2" x14ac:dyDescent="0.25">
      <c r="A195" s="37"/>
      <c r="B195" s="37"/>
    </row>
    <row r="196" spans="1:2" x14ac:dyDescent="0.25">
      <c r="A196" s="37"/>
      <c r="B196" s="37"/>
    </row>
    <row r="197" spans="1:2" x14ac:dyDescent="0.25">
      <c r="A197" s="37"/>
      <c r="B197" s="37"/>
    </row>
    <row r="198" spans="1:2" x14ac:dyDescent="0.25">
      <c r="A198" s="37"/>
      <c r="B198" s="37"/>
    </row>
    <row r="199" spans="1:2" x14ac:dyDescent="0.25">
      <c r="A199" s="37"/>
      <c r="B199" s="37"/>
    </row>
    <row r="200" spans="1:2" x14ac:dyDescent="0.25">
      <c r="A200" s="37"/>
      <c r="B200" s="37"/>
    </row>
    <row r="201" spans="1:2" x14ac:dyDescent="0.25">
      <c r="A201" s="37"/>
      <c r="B201" s="37"/>
    </row>
    <row r="202" spans="1:2" x14ac:dyDescent="0.25">
      <c r="A202" s="37"/>
      <c r="B202" s="37"/>
    </row>
    <row r="203" spans="1:2" x14ac:dyDescent="0.25">
      <c r="A203" s="37"/>
      <c r="B203" s="37"/>
    </row>
    <row r="204" spans="1:2" x14ac:dyDescent="0.25">
      <c r="A204" s="37"/>
      <c r="B204" s="37"/>
    </row>
    <row r="205" spans="1:2" x14ac:dyDescent="0.25">
      <c r="A205" s="37"/>
      <c r="B205" s="37"/>
    </row>
    <row r="206" spans="1:2" x14ac:dyDescent="0.25">
      <c r="A206" s="37"/>
      <c r="B206" s="37"/>
    </row>
    <row r="207" spans="1:2" x14ac:dyDescent="0.25">
      <c r="A207" s="37"/>
      <c r="B207" s="37"/>
    </row>
    <row r="208" spans="1:2" x14ac:dyDescent="0.25">
      <c r="A208" s="37"/>
      <c r="B208" s="37"/>
    </row>
    <row r="209" spans="1:2" x14ac:dyDescent="0.25">
      <c r="A209" s="37"/>
      <c r="B209" s="37"/>
    </row>
    <row r="210" spans="1:2" x14ac:dyDescent="0.25">
      <c r="A210" s="37"/>
      <c r="B210" s="37"/>
    </row>
    <row r="211" spans="1:2" x14ac:dyDescent="0.25">
      <c r="A211" s="37"/>
      <c r="B211" s="37"/>
    </row>
    <row r="212" spans="1:2" x14ac:dyDescent="0.25">
      <c r="A212" s="37"/>
      <c r="B212" s="37"/>
    </row>
    <row r="213" spans="1:2" x14ac:dyDescent="0.25">
      <c r="A213" s="37"/>
      <c r="B213" s="37"/>
    </row>
    <row r="214" spans="1:2" x14ac:dyDescent="0.25">
      <c r="A214" s="37"/>
      <c r="B214" s="37"/>
    </row>
    <row r="215" spans="1:2" x14ac:dyDescent="0.25">
      <c r="A215" s="37"/>
      <c r="B215" s="37"/>
    </row>
    <row r="216" spans="1:2" x14ac:dyDescent="0.25">
      <c r="A216" s="37"/>
      <c r="B216" s="37"/>
    </row>
    <row r="217" spans="1:2" x14ac:dyDescent="0.25">
      <c r="A217" s="37"/>
      <c r="B217" s="37"/>
    </row>
    <row r="218" spans="1:2" x14ac:dyDescent="0.25">
      <c r="A218" s="37"/>
      <c r="B218" s="37"/>
    </row>
    <row r="219" spans="1:2" x14ac:dyDescent="0.25">
      <c r="A219" s="37"/>
      <c r="B219" s="37"/>
    </row>
    <row r="220" spans="1:2" x14ac:dyDescent="0.25">
      <c r="A220" s="37"/>
      <c r="B220" s="37"/>
    </row>
    <row r="221" spans="1:2" x14ac:dyDescent="0.25">
      <c r="A221" s="37"/>
      <c r="B221" s="37"/>
    </row>
    <row r="222" spans="1:2" x14ac:dyDescent="0.25">
      <c r="A222" s="37"/>
      <c r="B222" s="37"/>
    </row>
  </sheetData>
  <mergeCells count="29">
    <mergeCell ref="A4:A6"/>
    <mergeCell ref="B4:B6"/>
    <mergeCell ref="D4:H4"/>
    <mergeCell ref="I4:M4"/>
    <mergeCell ref="N4:R4"/>
    <mergeCell ref="S4:W4"/>
    <mergeCell ref="A3:C3"/>
    <mergeCell ref="K2:K3"/>
    <mergeCell ref="W2:W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F2:F3"/>
    <mergeCell ref="G2:G3"/>
    <mergeCell ref="H2:H3"/>
    <mergeCell ref="I2:I3"/>
    <mergeCell ref="J2:J3"/>
    <mergeCell ref="A1:W1"/>
    <mergeCell ref="A2:C2"/>
    <mergeCell ref="D2:D3"/>
    <mergeCell ref="E2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20"/>
  <sheetViews>
    <sheetView zoomScale="60" zoomScaleNormal="60" workbookViewId="0">
      <selection activeCell="AA19" sqref="AA19"/>
    </sheetView>
  </sheetViews>
  <sheetFormatPr defaultColWidth="9.140625" defaultRowHeight="15.75" x14ac:dyDescent="0.25"/>
  <cols>
    <col min="1" max="1" width="5.42578125" style="34" customWidth="1"/>
    <col min="2" max="2" width="28.5703125" style="37" customWidth="1"/>
    <col min="3" max="3" width="8.42578125" style="37" customWidth="1"/>
    <col min="4" max="4" width="7.7109375" style="37" customWidth="1"/>
    <col min="5" max="5" width="9.28515625" style="37" customWidth="1"/>
    <col min="6" max="7" width="9.42578125" style="37" customWidth="1"/>
    <col min="8" max="8" width="10" style="37" customWidth="1"/>
    <col min="9" max="9" width="13.85546875" style="37" customWidth="1"/>
    <col min="10" max="10" width="7.42578125" style="37" customWidth="1"/>
    <col min="11" max="11" width="9.5703125" style="37" customWidth="1"/>
    <col min="12" max="12" width="10.85546875" style="37" customWidth="1"/>
    <col min="13" max="23" width="7.42578125" style="37" customWidth="1"/>
    <col min="24" max="16384" width="9.140625" style="37"/>
  </cols>
  <sheetData>
    <row r="1" spans="1:23" ht="89.25" customHeight="1" x14ac:dyDescent="0.25">
      <c r="A1" s="111" t="s">
        <v>74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21" customHeight="1" x14ac:dyDescent="0.25">
      <c r="A2" s="113" t="s">
        <v>71</v>
      </c>
      <c r="B2" s="113"/>
      <c r="C2" s="113"/>
      <c r="D2" s="109" t="s">
        <v>28</v>
      </c>
      <c r="E2" s="109" t="s">
        <v>29</v>
      </c>
      <c r="F2" s="109" t="s">
        <v>30</v>
      </c>
      <c r="G2" s="109" t="s">
        <v>31</v>
      </c>
      <c r="H2" s="109" t="s">
        <v>32</v>
      </c>
      <c r="I2" s="110" t="s">
        <v>28</v>
      </c>
      <c r="J2" s="110" t="s">
        <v>29</v>
      </c>
      <c r="K2" s="110" t="s">
        <v>30</v>
      </c>
      <c r="L2" s="110" t="s">
        <v>31</v>
      </c>
      <c r="M2" s="110" t="s">
        <v>32</v>
      </c>
      <c r="N2" s="114" t="s">
        <v>28</v>
      </c>
      <c r="O2" s="114" t="s">
        <v>29</v>
      </c>
      <c r="P2" s="114" t="s">
        <v>30</v>
      </c>
      <c r="Q2" s="114" t="s">
        <v>31</v>
      </c>
      <c r="R2" s="114" t="s">
        <v>32</v>
      </c>
      <c r="S2" s="119" t="s">
        <v>28</v>
      </c>
      <c r="T2" s="119" t="s">
        <v>29</v>
      </c>
      <c r="U2" s="119" t="s">
        <v>30</v>
      </c>
      <c r="V2" s="119" t="s">
        <v>31</v>
      </c>
      <c r="W2" s="119" t="s">
        <v>32</v>
      </c>
    </row>
    <row r="3" spans="1:23" ht="21" customHeight="1" x14ac:dyDescent="0.25">
      <c r="A3" s="113" t="s">
        <v>25</v>
      </c>
      <c r="B3" s="113"/>
      <c r="C3" s="113"/>
      <c r="D3" s="109"/>
      <c r="E3" s="109"/>
      <c r="F3" s="109"/>
      <c r="G3" s="109"/>
      <c r="H3" s="109"/>
      <c r="I3" s="110"/>
      <c r="J3" s="110"/>
      <c r="K3" s="110"/>
      <c r="L3" s="110"/>
      <c r="M3" s="110"/>
      <c r="N3" s="114"/>
      <c r="O3" s="114"/>
      <c r="P3" s="114"/>
      <c r="Q3" s="114"/>
      <c r="R3" s="114"/>
      <c r="S3" s="120"/>
      <c r="T3" s="120"/>
      <c r="U3" s="120"/>
      <c r="V3" s="120"/>
      <c r="W3" s="120"/>
    </row>
    <row r="4" spans="1:23" ht="27" customHeight="1" x14ac:dyDescent="0.25">
      <c r="A4" s="95"/>
      <c r="B4" s="93"/>
      <c r="C4" s="43"/>
      <c r="D4" s="109" t="s">
        <v>5</v>
      </c>
      <c r="E4" s="109"/>
      <c r="F4" s="109"/>
      <c r="G4" s="109"/>
      <c r="H4" s="109"/>
      <c r="I4" s="110" t="s">
        <v>6</v>
      </c>
      <c r="J4" s="110"/>
      <c r="K4" s="110"/>
      <c r="L4" s="110"/>
      <c r="M4" s="110"/>
      <c r="N4" s="114" t="s">
        <v>10</v>
      </c>
      <c r="O4" s="114"/>
      <c r="P4" s="114"/>
      <c r="Q4" s="114"/>
      <c r="R4" s="114"/>
      <c r="S4" s="130" t="s">
        <v>11</v>
      </c>
      <c r="T4" s="131"/>
      <c r="U4" s="131"/>
      <c r="V4" s="131"/>
      <c r="W4" s="132"/>
    </row>
    <row r="5" spans="1:23" ht="16.5" x14ac:dyDescent="0.25">
      <c r="A5" s="95"/>
      <c r="B5" s="93"/>
      <c r="C5" s="50" t="s">
        <v>3</v>
      </c>
      <c r="D5" s="49">
        <f>'Data Entry for PO &amp; PSO'!D5</f>
        <v>10</v>
      </c>
      <c r="E5" s="49">
        <f>'Data Entry for PO &amp; PSO'!E5</f>
        <v>10</v>
      </c>
      <c r="F5" s="49">
        <f>'Data Entry for PO &amp; PSO'!F5</f>
        <v>10</v>
      </c>
      <c r="G5" s="49">
        <f>'Data Entry for PO &amp; PSO'!G5</f>
        <v>10</v>
      </c>
      <c r="H5" s="49">
        <f>'Data Entry for PO &amp; PSO'!H5</f>
        <v>10</v>
      </c>
      <c r="I5" s="49">
        <f>'Data Entry for PO &amp; PSO'!I5</f>
        <v>10</v>
      </c>
      <c r="J5" s="49">
        <f>'Data Entry for PO &amp; PSO'!J5</f>
        <v>10</v>
      </c>
      <c r="K5" s="49">
        <f>'Data Entry for PO &amp; PSO'!K5</f>
        <v>10</v>
      </c>
      <c r="L5" s="49">
        <f>'Data Entry for PO &amp; PSO'!L5</f>
        <v>10</v>
      </c>
      <c r="M5" s="49">
        <f>'Data Entry for PO &amp; PSO'!M5</f>
        <v>10</v>
      </c>
      <c r="N5" s="49">
        <f>'Data Entry for PO &amp; PSO'!N5</f>
        <v>10</v>
      </c>
      <c r="O5" s="49">
        <f>'Data Entry for PO &amp; PSO'!O5</f>
        <v>10</v>
      </c>
      <c r="P5" s="49">
        <f>'Data Entry for PO &amp; PSO'!P5</f>
        <v>10</v>
      </c>
      <c r="Q5" s="49">
        <f>'Data Entry for PO &amp; PSO'!Q5</f>
        <v>10</v>
      </c>
      <c r="R5" s="49">
        <f>'Data Entry for PO &amp; PSO'!R5</f>
        <v>10</v>
      </c>
      <c r="S5" s="49">
        <f>'Data Entry for PO &amp; PSO'!S5</f>
        <v>10</v>
      </c>
      <c r="T5" s="49">
        <f>'Data Entry for PO &amp; PSO'!T5</f>
        <v>10</v>
      </c>
      <c r="U5" s="49">
        <f>'Data Entry for PO &amp; PSO'!U5</f>
        <v>10</v>
      </c>
      <c r="V5" s="49">
        <f>'Data Entry for PO &amp; PSO'!V5</f>
        <v>10</v>
      </c>
      <c r="W5" s="49">
        <f>'Data Entry for PO &amp; PSO'!W5</f>
        <v>10</v>
      </c>
    </row>
    <row r="6" spans="1:23" ht="16.5" x14ac:dyDescent="0.25">
      <c r="A6" s="95"/>
      <c r="B6" s="93"/>
      <c r="C6" s="50" t="s">
        <v>4</v>
      </c>
      <c r="D6" s="49">
        <f>D5/2</f>
        <v>5</v>
      </c>
      <c r="E6" s="49">
        <f t="shared" ref="E6:W6" si="0">E5/2</f>
        <v>5</v>
      </c>
      <c r="F6" s="49">
        <f t="shared" si="0"/>
        <v>5</v>
      </c>
      <c r="G6" s="49">
        <f t="shared" si="0"/>
        <v>5</v>
      </c>
      <c r="H6" s="49">
        <f t="shared" si="0"/>
        <v>5</v>
      </c>
      <c r="I6" s="49">
        <f t="shared" si="0"/>
        <v>5</v>
      </c>
      <c r="J6" s="49">
        <f t="shared" si="0"/>
        <v>5</v>
      </c>
      <c r="K6" s="49">
        <f t="shared" si="0"/>
        <v>5</v>
      </c>
      <c r="L6" s="49">
        <f t="shared" si="0"/>
        <v>5</v>
      </c>
      <c r="M6" s="49">
        <f t="shared" si="0"/>
        <v>5</v>
      </c>
      <c r="N6" s="49">
        <f t="shared" si="0"/>
        <v>5</v>
      </c>
      <c r="O6" s="49">
        <f t="shared" si="0"/>
        <v>5</v>
      </c>
      <c r="P6" s="49">
        <f t="shared" si="0"/>
        <v>5</v>
      </c>
      <c r="Q6" s="49">
        <f t="shared" si="0"/>
        <v>5</v>
      </c>
      <c r="R6" s="49">
        <f t="shared" si="0"/>
        <v>5</v>
      </c>
      <c r="S6" s="49">
        <f t="shared" si="0"/>
        <v>5</v>
      </c>
      <c r="T6" s="49">
        <f t="shared" si="0"/>
        <v>5</v>
      </c>
      <c r="U6" s="49">
        <f t="shared" si="0"/>
        <v>5</v>
      </c>
      <c r="V6" s="49">
        <f t="shared" si="0"/>
        <v>5</v>
      </c>
      <c r="W6" s="49">
        <f t="shared" si="0"/>
        <v>5</v>
      </c>
    </row>
    <row r="8" spans="1:23" ht="26.25" customHeight="1" x14ac:dyDescent="0.25">
      <c r="B8" s="20" t="s">
        <v>8</v>
      </c>
      <c r="C8" s="14"/>
      <c r="D8" s="56">
        <f>COUNT('Data Entry for PO &amp; PSO'!D7:D26)</f>
        <v>20</v>
      </c>
      <c r="E8" s="56">
        <f>COUNT('Data Entry for PO &amp; PSO'!E7:E26)</f>
        <v>20</v>
      </c>
      <c r="F8" s="56">
        <f>COUNT('Data Entry for PO &amp; PSO'!F7:F26)</f>
        <v>20</v>
      </c>
      <c r="G8" s="56">
        <f>COUNT('Data Entry for PO &amp; PSO'!G7:G26)</f>
        <v>20</v>
      </c>
      <c r="H8" s="56">
        <f>COUNT('Data Entry for PO &amp; PSO'!H7:H26)</f>
        <v>20</v>
      </c>
      <c r="I8" s="54">
        <f>COUNT('Data Entry for PO &amp; PSO'!I7:I26)</f>
        <v>20</v>
      </c>
      <c r="J8" s="54">
        <f>COUNT('Data Entry for PO &amp; PSO'!J7:J26)</f>
        <v>20</v>
      </c>
      <c r="K8" s="54">
        <f>COUNT('Data Entry for PO &amp; PSO'!K7:K26)</f>
        <v>20</v>
      </c>
      <c r="L8" s="54">
        <f>COUNT('Data Entry for PO &amp; PSO'!L7:L26)</f>
        <v>20</v>
      </c>
      <c r="M8" s="54">
        <f>COUNT('Data Entry for PO &amp; PSO'!M7:M26)</f>
        <v>20</v>
      </c>
      <c r="N8" s="53">
        <f>COUNT('Data Entry for PO &amp; PSO'!N7:N26)</f>
        <v>20</v>
      </c>
      <c r="O8" s="53">
        <f>COUNT('Data Entry for PO &amp; PSO'!O7:O26)</f>
        <v>20</v>
      </c>
      <c r="P8" s="53">
        <f>COUNT('Data Entry for PO &amp; PSO'!P7:P26)</f>
        <v>20</v>
      </c>
      <c r="Q8" s="53">
        <f>COUNT('Data Entry for PO &amp; PSO'!Q7:Q26)</f>
        <v>20</v>
      </c>
      <c r="R8" s="53">
        <f>COUNT('Data Entry for PO &amp; PSO'!R7:R26)</f>
        <v>20</v>
      </c>
      <c r="S8" s="54">
        <f>COUNT('Data Entry for PO &amp; PSO'!S7:S26)</f>
        <v>20</v>
      </c>
      <c r="T8" s="54">
        <f>COUNT('Data Entry for PO &amp; PSO'!T7:T26)</f>
        <v>20</v>
      </c>
      <c r="U8" s="54">
        <f>COUNT('Data Entry for PO &amp; PSO'!U7:U26)</f>
        <v>20</v>
      </c>
      <c r="V8" s="54">
        <f>COUNT('Data Entry for PO &amp; PSO'!V7:V26)</f>
        <v>20</v>
      </c>
      <c r="W8" s="54">
        <f>COUNT('Data Entry for PO &amp; PSO'!W7:W26)</f>
        <v>20</v>
      </c>
    </row>
    <row r="9" spans="1:23" ht="26.25" customHeight="1" x14ac:dyDescent="0.25">
      <c r="B9" s="20" t="s">
        <v>38</v>
      </c>
      <c r="C9" s="14"/>
      <c r="D9" s="56">
        <f>COUNTIF('Data Entry for PO &amp; PSO'!$D$7:$D$26,"&gt;4")</f>
        <v>9</v>
      </c>
      <c r="E9" s="56">
        <f>COUNTIF('Data Entry for PO &amp; PSO'!$E$7:$E$26,"&gt;4")</f>
        <v>20</v>
      </c>
      <c r="F9" s="56">
        <f>COUNTIF('Data Entry for PO &amp; PSO'!$F$7:$F$26,"&gt;4")</f>
        <v>20</v>
      </c>
      <c r="G9" s="56">
        <f>COUNTIF('Data Entry for PO &amp; PSO'!$G$7:$G$26,"&gt;4")</f>
        <v>20</v>
      </c>
      <c r="H9" s="56">
        <f>COUNTIF('Data Entry for PO &amp; PSO'!$H$7:$H$26,"&gt;4")</f>
        <v>20</v>
      </c>
      <c r="I9" s="54">
        <f>COUNTIF('Data Entry for PO &amp; PSO'!$I$7:$I$26,"&gt;4")</f>
        <v>19</v>
      </c>
      <c r="J9" s="54">
        <f>COUNTIF('Data Entry for PO &amp; PSO'!$J$7:$J$26,"&gt;4")</f>
        <v>20</v>
      </c>
      <c r="K9" s="54">
        <f>COUNTIF('Data Entry for PO &amp; PSO'!$K$7:$K$26,"&gt;4")</f>
        <v>20</v>
      </c>
      <c r="L9" s="54">
        <f>COUNTIF('Data Entry for PO &amp; PSO'!$L$7:$L$26,"&gt;4")</f>
        <v>20</v>
      </c>
      <c r="M9" s="54">
        <f>COUNTIF('Data Entry for PO &amp; PSO'!$M$7:$M$26,"&gt;4")</f>
        <v>20</v>
      </c>
      <c r="N9" s="53">
        <f>COUNTIF('Data Entry for PO &amp; PSO'!$N$7:$N$26,"&gt;4")</f>
        <v>20</v>
      </c>
      <c r="O9" s="53">
        <f>COUNTIF('Data Entry for PO &amp; PSO'!$O$7:$O$26,"&gt;4")</f>
        <v>20</v>
      </c>
      <c r="P9" s="53">
        <f>COUNTIF('Data Entry for PO &amp; PSO'!$P$7:$P$26,"&gt;4")</f>
        <v>20</v>
      </c>
      <c r="Q9" s="53">
        <f>COUNTIF('Data Entry for PO &amp; PSO'!$Q$7:$Q$26,"&gt;4")</f>
        <v>19</v>
      </c>
      <c r="R9" s="53">
        <f>COUNTIF('Data Entry for PO &amp; PSO'!$R$7:$R$26,"&gt;4")</f>
        <v>20</v>
      </c>
      <c r="S9" s="54">
        <f>COUNTIF('Data Entry for PO &amp; PSO'!$S$7:$S$26,"&gt;4")</f>
        <v>20</v>
      </c>
      <c r="T9" s="54">
        <f>COUNTIF('Data Entry for PO &amp; PSO'!$T$7:$T$26,"&gt;4")</f>
        <v>20</v>
      </c>
      <c r="U9" s="54">
        <f>COUNTIF('Data Entry for PO &amp; PSO'!$U$7:$U$26,"&gt;4")</f>
        <v>20</v>
      </c>
      <c r="V9" s="54">
        <f>COUNTIF('Data Entry for PO &amp; PSO'!$V$7:$V$26,"&gt;4")</f>
        <v>19</v>
      </c>
      <c r="W9" s="54">
        <f>COUNTIF('Data Entry for PO &amp; PSO'!$W$7:$W$26,"&gt;4")</f>
        <v>20</v>
      </c>
    </row>
    <row r="10" spans="1:23" ht="25.5" customHeight="1" x14ac:dyDescent="0.25">
      <c r="B10" s="40" t="s">
        <v>39</v>
      </c>
      <c r="C10" s="14"/>
      <c r="D10" s="57">
        <f>D9/D8*100</f>
        <v>45</v>
      </c>
      <c r="E10" s="57">
        <f>E9/E8*100</f>
        <v>100</v>
      </c>
      <c r="F10" s="57">
        <f t="shared" ref="F10:W10" si="1">F9/F8*100</f>
        <v>100</v>
      </c>
      <c r="G10" s="57">
        <f t="shared" si="1"/>
        <v>100</v>
      </c>
      <c r="H10" s="57">
        <f t="shared" si="1"/>
        <v>100</v>
      </c>
      <c r="I10" s="55">
        <f t="shared" si="1"/>
        <v>95</v>
      </c>
      <c r="J10" s="55">
        <f t="shared" si="1"/>
        <v>100</v>
      </c>
      <c r="K10" s="55">
        <f t="shared" si="1"/>
        <v>100</v>
      </c>
      <c r="L10" s="55">
        <f t="shared" si="1"/>
        <v>100</v>
      </c>
      <c r="M10" s="55">
        <f t="shared" si="1"/>
        <v>100</v>
      </c>
      <c r="N10" s="63">
        <f t="shared" si="1"/>
        <v>100</v>
      </c>
      <c r="O10" s="63">
        <f t="shared" si="1"/>
        <v>100</v>
      </c>
      <c r="P10" s="63">
        <f t="shared" si="1"/>
        <v>100</v>
      </c>
      <c r="Q10" s="63">
        <f>Q9/Q8*100</f>
        <v>95</v>
      </c>
      <c r="R10" s="63">
        <f t="shared" si="1"/>
        <v>100</v>
      </c>
      <c r="S10" s="55">
        <f t="shared" si="1"/>
        <v>100</v>
      </c>
      <c r="T10" s="55">
        <f t="shared" si="1"/>
        <v>100</v>
      </c>
      <c r="U10" s="55">
        <f t="shared" si="1"/>
        <v>100</v>
      </c>
      <c r="V10" s="55">
        <f t="shared" si="1"/>
        <v>95</v>
      </c>
      <c r="W10" s="55">
        <f t="shared" si="1"/>
        <v>100</v>
      </c>
    </row>
    <row r="11" spans="1:23" ht="24.75" customHeight="1" x14ac:dyDescent="0.25">
      <c r="B11" s="51" t="s">
        <v>33</v>
      </c>
      <c r="C11" s="52"/>
      <c r="D11" s="133">
        <f>SUM(D10:H10)/5</f>
        <v>89</v>
      </c>
      <c r="E11" s="134"/>
      <c r="F11" s="134"/>
      <c r="G11" s="134"/>
      <c r="H11" s="135"/>
      <c r="I11" s="136">
        <f>SUM(I10:M10)/5</f>
        <v>99</v>
      </c>
      <c r="J11" s="137"/>
      <c r="K11" s="137"/>
      <c r="L11" s="137"/>
      <c r="M11" s="138"/>
      <c r="N11" s="139">
        <f t="shared" ref="N11" si="2">SUM(N10:R10)/5</f>
        <v>99</v>
      </c>
      <c r="O11" s="140"/>
      <c r="P11" s="140"/>
      <c r="Q11" s="140"/>
      <c r="R11" s="141"/>
      <c r="S11" s="136">
        <f t="shared" ref="S11" si="3">SUM(S10:W10)/5</f>
        <v>99</v>
      </c>
      <c r="T11" s="137"/>
      <c r="U11" s="137"/>
      <c r="V11" s="137"/>
      <c r="W11" s="138"/>
    </row>
    <row r="12" spans="1:23" ht="26.25" customHeight="1" x14ac:dyDescent="0.25">
      <c r="B12" s="22" t="s">
        <v>7</v>
      </c>
      <c r="C12" s="42"/>
      <c r="D12" s="121" t="str">
        <f>IF(D11&gt;=69.99,"Level 3",IF(D11&gt;=59.99,"Level 2",IF(D11&gt;=39.99,"Level 1")))</f>
        <v>Level 3</v>
      </c>
      <c r="E12" s="122"/>
      <c r="F12" s="122"/>
      <c r="G12" s="122"/>
      <c r="H12" s="123"/>
      <c r="I12" s="124" t="str">
        <f t="shared" ref="I12" si="4">IF(I11&gt;=69.99,"Level 3",IF(I11&gt;=59.99,"Level 2",IF(I11&gt;=39.99,"Level 1")))</f>
        <v>Level 3</v>
      </c>
      <c r="J12" s="125"/>
      <c r="K12" s="125"/>
      <c r="L12" s="125"/>
      <c r="M12" s="126"/>
      <c r="N12" s="127" t="str">
        <f t="shared" ref="N12" si="5">IF(N11&gt;=69.99,"Level 3",IF(N11&gt;=59.99,"Level 2",IF(N11&gt;=39.99,"Level 1")))</f>
        <v>Level 3</v>
      </c>
      <c r="O12" s="128"/>
      <c r="P12" s="128"/>
      <c r="Q12" s="128"/>
      <c r="R12" s="129"/>
      <c r="S12" s="124" t="str">
        <f t="shared" ref="S12" si="6">IF(S11&gt;=69.99,"Level 3",IF(S11&gt;=59.99,"Level 2",IF(S11&gt;=39.99,"Level 1")))</f>
        <v>Level 3</v>
      </c>
      <c r="T12" s="125"/>
      <c r="U12" s="125"/>
      <c r="V12" s="125"/>
      <c r="W12" s="126"/>
    </row>
    <row r="15" spans="1:23" ht="24" customHeight="1" x14ac:dyDescent="0.25"/>
    <row r="16" spans="1:23" ht="24" customHeight="1" x14ac:dyDescent="0.25">
      <c r="E16" s="115" t="s">
        <v>9</v>
      </c>
      <c r="F16" s="116"/>
      <c r="G16" s="39" t="s">
        <v>35</v>
      </c>
      <c r="H16" s="46" t="s">
        <v>26</v>
      </c>
      <c r="I16" s="36" t="s">
        <v>34</v>
      </c>
    </row>
    <row r="17" spans="5:9" ht="24" customHeight="1" x14ac:dyDescent="0.25">
      <c r="E17" s="117"/>
      <c r="F17" s="118"/>
      <c r="G17" s="23" t="s">
        <v>5</v>
      </c>
      <c r="H17" s="61">
        <f>D11</f>
        <v>89</v>
      </c>
      <c r="I17" s="13" t="str">
        <f>IF(D11&gt;=69.99,"3",IF(D11&gt;=59.99,"2",IF(D11&gt;=39.99,"1")))</f>
        <v>3</v>
      </c>
    </row>
    <row r="18" spans="5:9" ht="24" customHeight="1" x14ac:dyDescent="0.25">
      <c r="E18" s="117"/>
      <c r="F18" s="118"/>
      <c r="G18" s="10" t="s">
        <v>6</v>
      </c>
      <c r="H18" s="61">
        <f>I11</f>
        <v>99</v>
      </c>
      <c r="I18" s="13" t="str">
        <f>IF(I11&gt;=69.99,"3",IF(I11&gt;=59.99,"2",IF(I11&gt;=39.99,"1")))</f>
        <v>3</v>
      </c>
    </row>
    <row r="19" spans="5:9" ht="24" customHeight="1" x14ac:dyDescent="0.25">
      <c r="E19" s="117"/>
      <c r="F19" s="118"/>
      <c r="G19" s="24" t="s">
        <v>10</v>
      </c>
      <c r="H19" s="61">
        <f>N11</f>
        <v>99</v>
      </c>
      <c r="I19" s="13" t="str">
        <f>IF(N11&gt;=69.99,"3",IF(N11&gt;=59.99,"2",IF(N11&gt;=39.99,"1")))</f>
        <v>3</v>
      </c>
    </row>
    <row r="20" spans="5:9" ht="24" customHeight="1" x14ac:dyDescent="0.25">
      <c r="E20" s="117"/>
      <c r="F20" s="118"/>
      <c r="G20" s="25" t="s">
        <v>11</v>
      </c>
      <c r="H20" s="61">
        <f>S11</f>
        <v>99</v>
      </c>
      <c r="I20" s="13" t="str">
        <f>IF(S11&gt;=69.99,"3",IF(S11&gt;=59.99,"2",IF(S11&gt;=39.99,"1")))</f>
        <v>3</v>
      </c>
    </row>
  </sheetData>
  <mergeCells count="38">
    <mergeCell ref="D12:H12"/>
    <mergeCell ref="I12:M12"/>
    <mergeCell ref="N12:R12"/>
    <mergeCell ref="S12:W12"/>
    <mergeCell ref="A4:A6"/>
    <mergeCell ref="B4:B6"/>
    <mergeCell ref="D4:H4"/>
    <mergeCell ref="I4:M4"/>
    <mergeCell ref="N4:R4"/>
    <mergeCell ref="S4:W4"/>
    <mergeCell ref="D11:H11"/>
    <mergeCell ref="I11:M11"/>
    <mergeCell ref="N11:R11"/>
    <mergeCell ref="S11:W11"/>
    <mergeCell ref="I2:I3"/>
    <mergeCell ref="J2:J3"/>
    <mergeCell ref="K2:K3"/>
    <mergeCell ref="A2:C2"/>
    <mergeCell ref="D2:D3"/>
    <mergeCell ref="E2:E3"/>
    <mergeCell ref="F2:F3"/>
    <mergeCell ref="G2:G3"/>
    <mergeCell ref="A1:W1"/>
    <mergeCell ref="E16:F20"/>
    <mergeCell ref="U2:U3"/>
    <mergeCell ref="V2:V3"/>
    <mergeCell ref="W2:W3"/>
    <mergeCell ref="L2:L3"/>
    <mergeCell ref="M2:M3"/>
    <mergeCell ref="N2:N3"/>
    <mergeCell ref="O2:O3"/>
    <mergeCell ref="P2:P3"/>
    <mergeCell ref="Q2:Q3"/>
    <mergeCell ref="A3:C3"/>
    <mergeCell ref="R2:R3"/>
    <mergeCell ref="S2:S3"/>
    <mergeCell ref="T2:T3"/>
    <mergeCell ref="H2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4"/>
  <sheetViews>
    <sheetView tabSelected="1" zoomScale="80" zoomScaleNormal="80" workbookViewId="0">
      <selection activeCell="L12" sqref="L12"/>
    </sheetView>
  </sheetViews>
  <sheetFormatPr defaultColWidth="9.140625" defaultRowHeight="16.5" x14ac:dyDescent="0.3"/>
  <cols>
    <col min="1" max="1" width="9.140625" style="16"/>
    <col min="2" max="2" width="32.42578125" style="16" customWidth="1"/>
    <col min="3" max="3" width="11.42578125" style="16" customWidth="1"/>
    <col min="4" max="4" width="13.140625" style="16" bestFit="1" customWidth="1"/>
    <col min="5" max="5" width="14.140625" style="16" customWidth="1"/>
    <col min="6" max="6" width="16.140625" style="16" customWidth="1"/>
    <col min="7" max="8" width="9.140625" style="16"/>
    <col min="9" max="9" width="27.42578125" style="16" customWidth="1"/>
    <col min="10" max="10" width="23.42578125" style="16" customWidth="1"/>
    <col min="11" max="11" width="27.85546875" style="16" customWidth="1"/>
    <col min="12" max="16384" width="9.140625" style="16"/>
  </cols>
  <sheetData>
    <row r="1" spans="2:11" ht="30.75" customHeight="1" x14ac:dyDescent="0.3">
      <c r="B1" s="142" t="s">
        <v>40</v>
      </c>
      <c r="C1" s="142"/>
      <c r="D1" s="142"/>
      <c r="E1" s="142"/>
      <c r="F1" s="142"/>
    </row>
    <row r="2" spans="2:11" ht="34.5" customHeight="1" x14ac:dyDescent="0.35">
      <c r="B2" s="145" t="s">
        <v>16</v>
      </c>
      <c r="C2" s="146"/>
      <c r="D2" s="146"/>
      <c r="E2" s="147" t="s">
        <v>19</v>
      </c>
      <c r="F2" s="147"/>
      <c r="I2" s="80" t="s">
        <v>76</v>
      </c>
    </row>
    <row r="3" spans="2:11" ht="24" customHeight="1" x14ac:dyDescent="0.3">
      <c r="B3" s="44"/>
      <c r="C3" s="44" t="s">
        <v>13</v>
      </c>
      <c r="D3" s="44" t="s">
        <v>14</v>
      </c>
      <c r="E3" s="18" t="s">
        <v>2</v>
      </c>
      <c r="F3" s="18" t="s">
        <v>12</v>
      </c>
    </row>
    <row r="4" spans="2:11" ht="22.5" customHeight="1" x14ac:dyDescent="0.3">
      <c r="B4" s="59" t="s">
        <v>5</v>
      </c>
      <c r="C4" s="10" t="str">
        <f>IF('CO Attainment Analysis'!G16&gt;=69.99,"3",IF('CO Attainment Analysis'!G16&gt;=59.99,"2",IF('CO Attainment Analysis'!G16&gt;=39.99,"1")))</f>
        <v>3</v>
      </c>
      <c r="D4" s="45" t="str">
        <f>IF('CO Attainment Analysis'!I16&gt;=69.99,"3",IF('CO Attainment Analysis'!I16&gt;=59.99,"2",IF('CO Attainment Analysis'!I16&gt;=39.99,"1")))</f>
        <v>2</v>
      </c>
      <c r="E4" s="17" t="s">
        <v>5</v>
      </c>
      <c r="F4" s="18" t="str">
        <f>IF('PO &amp; PSO Attainment Analysis'!H17&gt;=69.99,"3",IF('PO &amp; PSO Attainment Analysis'!H17&gt;=59.99,"2",IF('PO &amp; PSO Attainment Analysis'!H17,39.99,"1")))</f>
        <v>3</v>
      </c>
      <c r="I4" s="27" t="s">
        <v>23</v>
      </c>
      <c r="J4" s="27" t="s">
        <v>24</v>
      </c>
      <c r="K4" s="41" t="s">
        <v>36</v>
      </c>
    </row>
    <row r="5" spans="2:11" ht="22.5" customHeight="1" x14ac:dyDescent="0.3">
      <c r="B5" s="59" t="s">
        <v>6</v>
      </c>
      <c r="C5" s="10" t="str">
        <f>IF('CO Attainment Analysis'!G17&gt;=69.99,"3",IF('CO Attainment Analysis'!G17&gt;=59.99,"2",IF('CO Attainment Analysis'!G17&gt;=39.99,"1")))</f>
        <v>3</v>
      </c>
      <c r="D5" s="45" t="str">
        <f>IF('CO Attainment Analysis'!I17&gt;=69.99,"3",IF('CO Attainment Analysis'!I17&gt;=59.99,"2",IF('CO Attainment Analysis'!I17&gt;=39.99,"1")))</f>
        <v>3</v>
      </c>
      <c r="E5" s="17" t="s">
        <v>6</v>
      </c>
      <c r="F5" s="18" t="str">
        <f>IF('PO &amp; PSO Attainment Analysis'!H18&gt;=69.99,"3",IF('PO &amp; PSO Attainment Analysis'!H18&gt;=59.99,"2",IF('PO &amp; PSO Attainment Analysis'!H18,39.99,"1")))</f>
        <v>3</v>
      </c>
      <c r="I5" s="21" t="s">
        <v>20</v>
      </c>
      <c r="J5" s="7">
        <v>1</v>
      </c>
      <c r="K5" s="143">
        <f>C14</f>
        <v>2.8774999999999995</v>
      </c>
    </row>
    <row r="6" spans="2:11" ht="22.5" customHeight="1" x14ac:dyDescent="0.3">
      <c r="B6" s="59" t="s">
        <v>10</v>
      </c>
      <c r="C6" s="10" t="str">
        <f>IF('CO Attainment Analysis'!G18&gt;=69.99,"3",IF('CO Attainment Analysis'!G18&gt;=59.99,"2",IF('CO Attainment Analysis'!G18&gt;=39.99,"1")))</f>
        <v>3</v>
      </c>
      <c r="D6" s="45" t="str">
        <f>IF('CO Attainment Analysis'!I18&gt;=69.99,"3",IF('CO Attainment Analysis'!I18&gt;=59.99,"2",IF('CO Attainment Analysis'!I18&gt;=39.99,"1")))</f>
        <v>3</v>
      </c>
      <c r="E6" s="17" t="s">
        <v>10</v>
      </c>
      <c r="F6" s="18" t="str">
        <f>IF('PO &amp; PSO Attainment Analysis'!H19&gt;=69.99,"3",IF('PO &amp; PSO Attainment Analysis'!H19&gt;=59.99,"2",IF('PO &amp; PSO Attainment Analysis'!H19,39.99,"1")))</f>
        <v>3</v>
      </c>
      <c r="I6" s="21" t="s">
        <v>21</v>
      </c>
      <c r="J6" s="7">
        <v>2</v>
      </c>
      <c r="K6" s="144"/>
    </row>
    <row r="7" spans="2:11" ht="22.5" customHeight="1" x14ac:dyDescent="0.3">
      <c r="B7" s="59" t="s">
        <v>11</v>
      </c>
      <c r="C7" s="10" t="str">
        <f>IF('CO Attainment Analysis'!G19&gt;=69.99,"3",IF('CO Attainment Analysis'!G19&gt;=59.99,"2",IF('CO Attainment Analysis'!G19&gt;=39.99,"1")))</f>
        <v>3</v>
      </c>
      <c r="D7" s="45" t="str">
        <f>IF('CO Attainment Analysis'!I19&gt;=69.99,"3",IF('CO Attainment Analysis'!I19&gt;=59.99,"2",IF('CO Attainment Analysis'!I19&gt;=39.99,"1")))</f>
        <v>3</v>
      </c>
      <c r="E7" s="17" t="s">
        <v>11</v>
      </c>
      <c r="F7" s="18" t="str">
        <f>IF('PO &amp; PSO Attainment Analysis'!H20&gt;=69.99,"3",IF('PO &amp; PSO Attainment Analysis'!H20&gt;=59.99,"2",IF('PO &amp; PSO Attainment Analysis'!H20,39.99,"1")))</f>
        <v>3</v>
      </c>
      <c r="I7" s="21" t="s">
        <v>22</v>
      </c>
      <c r="J7" s="7">
        <v>3</v>
      </c>
      <c r="K7" s="144"/>
    </row>
    <row r="8" spans="2:11" ht="22.5" customHeight="1" x14ac:dyDescent="0.3">
      <c r="B8" s="35" t="s">
        <v>15</v>
      </c>
      <c r="C8" s="9">
        <f>SUM(C4+C5+C6+C7)/4</f>
        <v>3</v>
      </c>
      <c r="D8" s="9">
        <f>SUM(D4+D5+D6+D7)/4</f>
        <v>2.75</v>
      </c>
      <c r="E8" s="147" t="s">
        <v>17</v>
      </c>
      <c r="F8" s="148">
        <f>SUM(F4+F5+F6+F7)/4</f>
        <v>3</v>
      </c>
    </row>
    <row r="9" spans="2:11" ht="22.5" customHeight="1" x14ac:dyDescent="0.3">
      <c r="B9" s="35" t="s">
        <v>18</v>
      </c>
      <c r="C9" s="15">
        <v>0.3</v>
      </c>
      <c r="D9" s="15">
        <v>0.7</v>
      </c>
      <c r="E9" s="147"/>
      <c r="F9" s="148"/>
    </row>
    <row r="10" spans="2:11" ht="22.5" customHeight="1" x14ac:dyDescent="0.3">
      <c r="B10" s="35" t="s">
        <v>16</v>
      </c>
      <c r="C10" s="9">
        <f>30/100*C8</f>
        <v>0.89999999999999991</v>
      </c>
      <c r="D10" s="9">
        <f>70/100*D8</f>
        <v>1.9249999999999998</v>
      </c>
      <c r="E10" s="147"/>
      <c r="F10" s="148"/>
    </row>
    <row r="11" spans="2:11" ht="22.5" customHeight="1" x14ac:dyDescent="0.3">
      <c r="B11" s="35" t="s">
        <v>17</v>
      </c>
      <c r="C11" s="149">
        <f>SUM(C10:D10)</f>
        <v>2.8249999999999997</v>
      </c>
      <c r="D11" s="150"/>
      <c r="E11" s="147"/>
      <c r="F11" s="148"/>
    </row>
    <row r="12" spans="2:11" ht="22.5" customHeight="1" x14ac:dyDescent="0.3">
      <c r="B12" s="60" t="s">
        <v>18</v>
      </c>
      <c r="C12" s="151">
        <v>0.7</v>
      </c>
      <c r="D12" s="155"/>
      <c r="E12" s="151">
        <v>0.3</v>
      </c>
      <c r="F12" s="152"/>
    </row>
    <row r="13" spans="2:11" ht="22.5" customHeight="1" x14ac:dyDescent="0.3">
      <c r="B13" s="60" t="s">
        <v>16</v>
      </c>
      <c r="C13" s="153">
        <f>70/100*C11</f>
        <v>1.9774999999999996</v>
      </c>
      <c r="D13" s="154"/>
      <c r="E13" s="153">
        <f>30/100*F8</f>
        <v>0.89999999999999991</v>
      </c>
      <c r="F13" s="154"/>
    </row>
    <row r="14" spans="2:11" ht="22.5" customHeight="1" x14ac:dyDescent="0.3">
      <c r="B14" s="58" t="s">
        <v>17</v>
      </c>
      <c r="C14" s="156">
        <f>SUM(C13:F13)</f>
        <v>2.8774999999999995</v>
      </c>
      <c r="D14" s="156"/>
      <c r="E14" s="156"/>
      <c r="F14" s="156"/>
    </row>
  </sheetData>
  <mergeCells count="12">
    <mergeCell ref="E12:F12"/>
    <mergeCell ref="E13:F13"/>
    <mergeCell ref="C12:D12"/>
    <mergeCell ref="C13:D13"/>
    <mergeCell ref="C14:F14"/>
    <mergeCell ref="B1:F1"/>
    <mergeCell ref="K5:K7"/>
    <mergeCell ref="B2:D2"/>
    <mergeCell ref="E2:F2"/>
    <mergeCell ref="E8:E11"/>
    <mergeCell ref="F8:F11"/>
    <mergeCell ref="C11:D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Entry for CO III</vt:lpstr>
      <vt:lpstr>CO Attainment Analysis</vt:lpstr>
      <vt:lpstr>Data Entry for PO &amp; PSO</vt:lpstr>
      <vt:lpstr>PO &amp; PSO Attainment Analysis</vt:lpstr>
      <vt:lpstr>CO, PO &amp; PSO Final Attainment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2023-05-12T11:21:35Z</dcterms:modified>
</cp:coreProperties>
</file>